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8800" windowHeight="17480" tabRatio="826" activeTab="3"/>
  </bookViews>
  <sheets>
    <sheet name="2008" sheetId="13" r:id="rId1"/>
    <sheet name="2008 w govt emp" sheetId="14" r:id="rId2"/>
    <sheet name="2012" sheetId="8" r:id="rId3"/>
    <sheet name="2012 w govt emp" sheetId="10" r:id="rId4"/>
    <sheet name="supressed data example" sheetId="3" r:id="rId5"/>
  </sheets>
  <definedNames>
    <definedName name="_xlnm.Print_Titles" localSheetId="0">'2008'!$1:$1</definedName>
    <definedName name="_xlnm.Print_Titles" localSheetId="1">'2008 w govt emp'!$1:$1</definedName>
    <definedName name="_xlnm.Print_Titles" localSheetId="2">'2012'!$1:$1</definedName>
    <definedName name="_xlnm.Print_Titles" localSheetId="3">'2012 w govt emp'!$1:$1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0" l="1"/>
  <c r="C2" i="10"/>
  <c r="E2" i="8"/>
  <c r="C2" i="8"/>
  <c r="E2" i="14"/>
  <c r="C2" i="14"/>
  <c r="E2" i="13"/>
  <c r="C2" i="13"/>
  <c r="E101" i="14"/>
  <c r="C101" i="14"/>
  <c r="E101" i="10"/>
  <c r="D61" i="13"/>
  <c r="F61" i="13"/>
  <c r="G61" i="13"/>
  <c r="H61" i="13"/>
  <c r="I61" i="13"/>
  <c r="C101" i="10"/>
  <c r="D6" i="8"/>
  <c r="H6" i="8"/>
  <c r="D98" i="14"/>
  <c r="H98" i="14"/>
  <c r="D13" i="14"/>
  <c r="D102" i="14"/>
  <c r="D99" i="13"/>
  <c r="D98" i="13"/>
  <c r="D97" i="13"/>
  <c r="D95" i="13"/>
  <c r="D94" i="13"/>
  <c r="F92" i="13"/>
  <c r="D92" i="13"/>
  <c r="G92" i="13"/>
  <c r="I92" i="13"/>
  <c r="D91" i="13"/>
  <c r="D90" i="13"/>
  <c r="D88" i="13"/>
  <c r="D87" i="13"/>
  <c r="D86" i="13"/>
  <c r="D85" i="13"/>
  <c r="D83" i="13"/>
  <c r="D81" i="13"/>
  <c r="D80" i="13"/>
  <c r="D78" i="13"/>
  <c r="D76" i="13"/>
  <c r="D74" i="13"/>
  <c r="D73" i="13"/>
  <c r="D72" i="13"/>
  <c r="D70" i="13"/>
  <c r="D69" i="13"/>
  <c r="D68" i="13"/>
  <c r="D67" i="13"/>
  <c r="D66" i="13"/>
  <c r="D64" i="13"/>
  <c r="D63" i="13"/>
  <c r="D62" i="13"/>
  <c r="D60" i="13"/>
  <c r="D59" i="13"/>
  <c r="D57" i="13"/>
  <c r="D56" i="13"/>
  <c r="D55" i="13"/>
  <c r="D54" i="13"/>
  <c r="D53" i="13"/>
  <c r="D52" i="13"/>
  <c r="D51" i="13"/>
  <c r="D50" i="13"/>
  <c r="D49" i="13"/>
  <c r="D47" i="13"/>
  <c r="D46" i="13"/>
  <c r="D45" i="13"/>
  <c r="D44" i="13"/>
  <c r="D43" i="13"/>
  <c r="D42" i="13"/>
  <c r="D41" i="13"/>
  <c r="H41" i="13"/>
  <c r="D40" i="13"/>
  <c r="F39" i="13"/>
  <c r="D39" i="13"/>
  <c r="G39" i="13"/>
  <c r="I39" i="13"/>
  <c r="D38" i="13"/>
  <c r="D37" i="13"/>
  <c r="D36" i="13"/>
  <c r="D34" i="13"/>
  <c r="D33" i="13"/>
  <c r="H33" i="13"/>
  <c r="D32" i="13"/>
  <c r="D30" i="13"/>
  <c r="D29" i="13"/>
  <c r="D28" i="13"/>
  <c r="D27" i="13"/>
  <c r="D26" i="13"/>
  <c r="D25" i="13"/>
  <c r="D24" i="13"/>
  <c r="F23" i="13"/>
  <c r="D23" i="13"/>
  <c r="G23" i="13"/>
  <c r="I23" i="13"/>
  <c r="D22" i="13"/>
  <c r="D21" i="13"/>
  <c r="D20" i="13"/>
  <c r="F19" i="13"/>
  <c r="D19" i="13"/>
  <c r="G19" i="13"/>
  <c r="I19" i="13"/>
  <c r="D18" i="13"/>
  <c r="D17" i="13"/>
  <c r="F16" i="13"/>
  <c r="D16" i="13"/>
  <c r="G16" i="13"/>
  <c r="I16" i="13"/>
  <c r="D15" i="13"/>
  <c r="D14" i="13"/>
  <c r="D13" i="13"/>
  <c r="D12" i="13"/>
  <c r="H12" i="13"/>
  <c r="D11" i="13"/>
  <c r="F10" i="13"/>
  <c r="D10" i="13"/>
  <c r="G10" i="13"/>
  <c r="I10" i="13"/>
  <c r="D8" i="13"/>
  <c r="D7" i="13"/>
  <c r="D6" i="13"/>
  <c r="F4" i="13"/>
  <c r="D4" i="13"/>
  <c r="G4" i="13"/>
  <c r="I4" i="13"/>
  <c r="I101" i="13"/>
  <c r="G6" i="3"/>
  <c r="G10" i="3"/>
  <c r="G12" i="3"/>
  <c r="D14" i="3"/>
  <c r="D16" i="3"/>
  <c r="D18" i="3"/>
  <c r="D20" i="3"/>
  <c r="F47" i="10"/>
  <c r="F28" i="8"/>
  <c r="D4" i="8"/>
  <c r="D10" i="8"/>
  <c r="D16" i="8"/>
  <c r="D18" i="8"/>
  <c r="F20" i="8"/>
  <c r="D21" i="8"/>
  <c r="D23" i="8"/>
  <c r="D29" i="8"/>
  <c r="D32" i="8"/>
  <c r="F38" i="8"/>
  <c r="D40" i="8"/>
  <c r="D46" i="8"/>
  <c r="D49" i="8"/>
  <c r="D55" i="8"/>
  <c r="F55" i="8"/>
  <c r="D61" i="8"/>
  <c r="D63" i="8"/>
  <c r="D70" i="8"/>
  <c r="D73" i="8"/>
  <c r="F74" i="8"/>
  <c r="D81" i="8"/>
  <c r="D85" i="8"/>
  <c r="H85" i="8"/>
  <c r="D92" i="8"/>
  <c r="D95" i="8"/>
  <c r="F98" i="8"/>
  <c r="D99" i="8"/>
  <c r="F97" i="14"/>
  <c r="F86" i="14"/>
  <c r="F73" i="14"/>
  <c r="F63" i="14"/>
  <c r="F55" i="14"/>
  <c r="D55" i="14"/>
  <c r="G55" i="14"/>
  <c r="I55" i="14"/>
  <c r="F46" i="14"/>
  <c r="F38" i="14"/>
  <c r="F28" i="14"/>
  <c r="F20" i="14"/>
  <c r="F12" i="14"/>
  <c r="F104" i="14"/>
  <c r="F95" i="14"/>
  <c r="F85" i="14"/>
  <c r="F72" i="14"/>
  <c r="F62" i="14"/>
  <c r="F54" i="14"/>
  <c r="F45" i="14"/>
  <c r="F37" i="14"/>
  <c r="F27" i="14"/>
  <c r="F19" i="14"/>
  <c r="F11" i="14"/>
  <c r="F91" i="14"/>
  <c r="F80" i="14"/>
  <c r="F68" i="14"/>
  <c r="F60" i="14"/>
  <c r="F51" i="14"/>
  <c r="F42" i="14"/>
  <c r="F33" i="14"/>
  <c r="F24" i="14"/>
  <c r="D24" i="14"/>
  <c r="G24" i="14"/>
  <c r="I24" i="14"/>
  <c r="F16" i="14"/>
  <c r="F7" i="14"/>
  <c r="F102" i="14"/>
  <c r="G102" i="14"/>
  <c r="I102" i="14"/>
  <c r="F92" i="14"/>
  <c r="F81" i="14"/>
  <c r="F69" i="14"/>
  <c r="F61" i="14"/>
  <c r="F52" i="14"/>
  <c r="F43" i="14"/>
  <c r="F34" i="14"/>
  <c r="F25" i="14"/>
  <c r="F17" i="14"/>
  <c r="F8" i="14"/>
  <c r="F99" i="14"/>
  <c r="F88" i="14"/>
  <c r="F76" i="14"/>
  <c r="F66" i="14"/>
  <c r="F57" i="14"/>
  <c r="F49" i="14"/>
  <c r="F40" i="14"/>
  <c r="D38" i="14"/>
  <c r="H38" i="14"/>
  <c r="F30" i="14"/>
  <c r="F22" i="14"/>
  <c r="F14" i="14"/>
  <c r="F4" i="14"/>
  <c r="H102" i="14"/>
  <c r="F98" i="14"/>
  <c r="G98" i="14"/>
  <c r="I98" i="14"/>
  <c r="F87" i="14"/>
  <c r="F74" i="14"/>
  <c r="F64" i="14"/>
  <c r="D64" i="14"/>
  <c r="G64" i="14"/>
  <c r="I64" i="14"/>
  <c r="F56" i="14"/>
  <c r="F47" i="14"/>
  <c r="F39" i="14"/>
  <c r="F29" i="14"/>
  <c r="F21" i="14"/>
  <c r="F13" i="14"/>
  <c r="G13" i="14"/>
  <c r="I13" i="14"/>
  <c r="F103" i="14"/>
  <c r="F94" i="14"/>
  <c r="F83" i="14"/>
  <c r="F70" i="14"/>
  <c r="D70" i="14"/>
  <c r="G70" i="14"/>
  <c r="I70" i="14"/>
  <c r="F53" i="14"/>
  <c r="D53" i="14"/>
  <c r="G53" i="14"/>
  <c r="I53" i="14"/>
  <c r="F44" i="14"/>
  <c r="F36" i="14"/>
  <c r="F26" i="14"/>
  <c r="F18" i="14"/>
  <c r="F10" i="14"/>
  <c r="F90" i="14"/>
  <c r="F78" i="14"/>
  <c r="F67" i="14"/>
  <c r="F59" i="14"/>
  <c r="F50" i="14"/>
  <c r="F41" i="14"/>
  <c r="F32" i="14"/>
  <c r="D32" i="14"/>
  <c r="G32" i="14"/>
  <c r="I32" i="14"/>
  <c r="F23" i="14"/>
  <c r="D23" i="14"/>
  <c r="G23" i="14"/>
  <c r="I23" i="14"/>
  <c r="F15" i="14"/>
  <c r="F6" i="14"/>
  <c r="H13" i="13"/>
  <c r="H21" i="13"/>
  <c r="H29" i="13"/>
  <c r="H39" i="13"/>
  <c r="H47" i="13"/>
  <c r="H56" i="13"/>
  <c r="H64" i="13"/>
  <c r="H74" i="13"/>
  <c r="H87" i="13"/>
  <c r="H98" i="13"/>
  <c r="D12" i="14"/>
  <c r="G12" i="14"/>
  <c r="I12" i="14"/>
  <c r="D20" i="14"/>
  <c r="H20" i="14"/>
  <c r="D28" i="14"/>
  <c r="G28" i="14"/>
  <c r="I28" i="14"/>
  <c r="D46" i="14"/>
  <c r="G46" i="14"/>
  <c r="I46" i="14"/>
  <c r="H55" i="14"/>
  <c r="D63" i="14"/>
  <c r="H63" i="14"/>
  <c r="D73" i="14"/>
  <c r="H73" i="14"/>
  <c r="D86" i="14"/>
  <c r="H86" i="14"/>
  <c r="D97" i="14"/>
  <c r="G97" i="14"/>
  <c r="I97" i="14"/>
  <c r="D6" i="14"/>
  <c r="H6" i="14"/>
  <c r="D15" i="14"/>
  <c r="G15" i="14"/>
  <c r="I15" i="14"/>
  <c r="H23" i="14"/>
  <c r="H32" i="14"/>
  <c r="D41" i="14"/>
  <c r="H41" i="14"/>
  <c r="D50" i="14"/>
  <c r="G50" i="14"/>
  <c r="I50" i="14"/>
  <c r="D59" i="14"/>
  <c r="D67" i="14"/>
  <c r="H67" i="14"/>
  <c r="D78" i="14"/>
  <c r="H78" i="14"/>
  <c r="D90" i="14"/>
  <c r="H90" i="14"/>
  <c r="D10" i="14"/>
  <c r="H10" i="14"/>
  <c r="D18" i="14"/>
  <c r="G18" i="14"/>
  <c r="I18" i="14"/>
  <c r="D26" i="14"/>
  <c r="H26" i="14"/>
  <c r="D36" i="14"/>
  <c r="H36" i="14"/>
  <c r="D44" i="14"/>
  <c r="H44" i="14"/>
  <c r="H53" i="14"/>
  <c r="H70" i="14"/>
  <c r="D83" i="14"/>
  <c r="H83" i="14"/>
  <c r="G83" i="14"/>
  <c r="I83" i="14"/>
  <c r="D94" i="14"/>
  <c r="H94" i="14"/>
  <c r="D103" i="14"/>
  <c r="G103" i="14"/>
  <c r="I103" i="14"/>
  <c r="D11" i="14"/>
  <c r="D19" i="14"/>
  <c r="H19" i="14"/>
  <c r="D27" i="14"/>
  <c r="H27" i="14"/>
  <c r="D37" i="14"/>
  <c r="H37" i="14"/>
  <c r="D45" i="14"/>
  <c r="G45" i="14"/>
  <c r="I45" i="14"/>
  <c r="D54" i="14"/>
  <c r="H54" i="14"/>
  <c r="D62" i="14"/>
  <c r="H62" i="14"/>
  <c r="D72" i="14"/>
  <c r="H72" i="14"/>
  <c r="D85" i="14"/>
  <c r="H85" i="14"/>
  <c r="D95" i="14"/>
  <c r="H95" i="14"/>
  <c r="D104" i="14"/>
  <c r="H104" i="14"/>
  <c r="D4" i="14"/>
  <c r="H4" i="14"/>
  <c r="D14" i="14"/>
  <c r="H14" i="14"/>
  <c r="D22" i="14"/>
  <c r="H22" i="14"/>
  <c r="D30" i="14"/>
  <c r="H30" i="14"/>
  <c r="D40" i="14"/>
  <c r="H40" i="14"/>
  <c r="D49" i="14"/>
  <c r="H49" i="14"/>
  <c r="D57" i="14"/>
  <c r="G57" i="14"/>
  <c r="I57" i="14"/>
  <c r="D66" i="14"/>
  <c r="H66" i="14"/>
  <c r="D76" i="14"/>
  <c r="H76" i="14"/>
  <c r="D88" i="14"/>
  <c r="G88" i="14"/>
  <c r="I88" i="14"/>
  <c r="D99" i="14"/>
  <c r="D7" i="14"/>
  <c r="H7" i="14"/>
  <c r="D16" i="14"/>
  <c r="H16" i="14"/>
  <c r="H24" i="14"/>
  <c r="D33" i="14"/>
  <c r="H33" i="14"/>
  <c r="D42" i="14"/>
  <c r="G42" i="14"/>
  <c r="I42" i="14"/>
  <c r="D51" i="14"/>
  <c r="G51" i="14"/>
  <c r="I51" i="14"/>
  <c r="D60" i="14"/>
  <c r="G60" i="14"/>
  <c r="I60" i="14"/>
  <c r="H60" i="14"/>
  <c r="D68" i="14"/>
  <c r="H68" i="14"/>
  <c r="D80" i="14"/>
  <c r="H80" i="14"/>
  <c r="G80" i="14"/>
  <c r="I80" i="14"/>
  <c r="D91" i="14"/>
  <c r="G91" i="14"/>
  <c r="I91" i="14"/>
  <c r="H10" i="13"/>
  <c r="F12" i="13"/>
  <c r="G12" i="13"/>
  <c r="I12" i="13"/>
  <c r="H18" i="13"/>
  <c r="F20" i="13"/>
  <c r="G20" i="13"/>
  <c r="I20" i="13"/>
  <c r="H26" i="13"/>
  <c r="F28" i="13"/>
  <c r="G28" i="13"/>
  <c r="I28" i="13"/>
  <c r="H36" i="13"/>
  <c r="F38" i="13"/>
  <c r="G38" i="13"/>
  <c r="I38" i="13"/>
  <c r="H44" i="13"/>
  <c r="F46" i="13"/>
  <c r="G46" i="13"/>
  <c r="I46" i="13"/>
  <c r="H53" i="13"/>
  <c r="F55" i="13"/>
  <c r="G55" i="13"/>
  <c r="I55" i="13"/>
  <c r="F63" i="13"/>
  <c r="G63" i="13"/>
  <c r="I63" i="13"/>
  <c r="H70" i="13"/>
  <c r="F73" i="13"/>
  <c r="G73" i="13"/>
  <c r="I73" i="13"/>
  <c r="H83" i="13"/>
  <c r="F86" i="13"/>
  <c r="G86" i="13"/>
  <c r="I86" i="13"/>
  <c r="H94" i="13"/>
  <c r="D8" i="14"/>
  <c r="H8" i="14"/>
  <c r="D17" i="14"/>
  <c r="G17" i="14"/>
  <c r="I17" i="14"/>
  <c r="D25" i="14"/>
  <c r="H25" i="14"/>
  <c r="D34" i="14"/>
  <c r="H34" i="14"/>
  <c r="D43" i="14"/>
  <c r="H43" i="14"/>
  <c r="D52" i="14"/>
  <c r="H52" i="14"/>
  <c r="D61" i="14"/>
  <c r="G61" i="14"/>
  <c r="I61" i="14"/>
  <c r="D69" i="14"/>
  <c r="H69" i="14"/>
  <c r="D81" i="14"/>
  <c r="D92" i="14"/>
  <c r="H92" i="14"/>
  <c r="F94" i="8"/>
  <c r="F83" i="8"/>
  <c r="F70" i="8"/>
  <c r="F61" i="8"/>
  <c r="G61" i="8"/>
  <c r="I61" i="8"/>
  <c r="F52" i="8"/>
  <c r="F43" i="8"/>
  <c r="F34" i="8"/>
  <c r="H32" i="8"/>
  <c r="F25" i="8"/>
  <c r="H23" i="8"/>
  <c r="F17" i="8"/>
  <c r="F8" i="8"/>
  <c r="F9" i="3"/>
  <c r="G9" i="3"/>
  <c r="F90" i="8"/>
  <c r="F78" i="8"/>
  <c r="F67" i="8"/>
  <c r="F57" i="8"/>
  <c r="H55" i="8"/>
  <c r="F49" i="8"/>
  <c r="G49" i="8"/>
  <c r="I49" i="8"/>
  <c r="H46" i="8"/>
  <c r="F40" i="8"/>
  <c r="G40" i="8"/>
  <c r="I40" i="8"/>
  <c r="F30" i="8"/>
  <c r="F22" i="8"/>
  <c r="F14" i="8"/>
  <c r="F4" i="8"/>
  <c r="G4" i="8"/>
  <c r="I4" i="8"/>
  <c r="I101" i="8"/>
  <c r="F5" i="3"/>
  <c r="G5" i="3"/>
  <c r="F73" i="8"/>
  <c r="G73" i="8"/>
  <c r="I73" i="8"/>
  <c r="H70" i="8"/>
  <c r="F63" i="8"/>
  <c r="G63" i="8"/>
  <c r="I63" i="8"/>
  <c r="F19" i="8"/>
  <c r="F11" i="8"/>
  <c r="F92" i="8"/>
  <c r="G92" i="8"/>
  <c r="I92" i="8"/>
  <c r="F81" i="8"/>
  <c r="G81" i="8"/>
  <c r="I81" i="8"/>
  <c r="F69" i="8"/>
  <c r="F60" i="8"/>
  <c r="F51" i="8"/>
  <c r="H49" i="8"/>
  <c r="F42" i="8"/>
  <c r="H40" i="8"/>
  <c r="F33" i="8"/>
  <c r="F24" i="8"/>
  <c r="F16" i="8"/>
  <c r="G16" i="8"/>
  <c r="I16" i="8"/>
  <c r="F7" i="8"/>
  <c r="H4" i="8"/>
  <c r="F11" i="3"/>
  <c r="G11" i="3"/>
  <c r="F99" i="8"/>
  <c r="G99" i="8"/>
  <c r="I99" i="8"/>
  <c r="F88" i="8"/>
  <c r="F76" i="8"/>
  <c r="H73" i="8"/>
  <c r="F66" i="8"/>
  <c r="H63" i="8"/>
  <c r="F56" i="8"/>
  <c r="F47" i="8"/>
  <c r="F39" i="8"/>
  <c r="F29" i="8"/>
  <c r="G29" i="8"/>
  <c r="I29" i="8"/>
  <c r="F21" i="8"/>
  <c r="G21" i="8"/>
  <c r="I21" i="8"/>
  <c r="F13" i="8"/>
  <c r="F95" i="8"/>
  <c r="G95" i="8"/>
  <c r="I95" i="8"/>
  <c r="H92" i="8"/>
  <c r="F85" i="8"/>
  <c r="G85" i="8"/>
  <c r="I85" i="8"/>
  <c r="H81" i="8"/>
  <c r="F72" i="8"/>
  <c r="F62" i="8"/>
  <c r="F53" i="8"/>
  <c r="F44" i="8"/>
  <c r="F36" i="8"/>
  <c r="F26" i="8"/>
  <c r="F18" i="8"/>
  <c r="G18" i="8"/>
  <c r="I18" i="8"/>
  <c r="H16" i="8"/>
  <c r="F10" i="8"/>
  <c r="G10" i="8"/>
  <c r="I10" i="8"/>
  <c r="F103" i="10"/>
  <c r="F70" i="10"/>
  <c r="F61" i="10"/>
  <c r="F34" i="10"/>
  <c r="F25" i="10"/>
  <c r="F97" i="8"/>
  <c r="F86" i="8"/>
  <c r="H61" i="8"/>
  <c r="F54" i="8"/>
  <c r="F45" i="8"/>
  <c r="F37" i="8"/>
  <c r="F27" i="8"/>
  <c r="H99" i="8"/>
  <c r="F91" i="8"/>
  <c r="F80" i="8"/>
  <c r="F68" i="8"/>
  <c r="F59" i="8"/>
  <c r="F50" i="8"/>
  <c r="F41" i="8"/>
  <c r="F32" i="8"/>
  <c r="G32" i="8"/>
  <c r="I32" i="8"/>
  <c r="H29" i="8"/>
  <c r="F23" i="8"/>
  <c r="G23" i="8"/>
  <c r="I23" i="8"/>
  <c r="H21" i="8"/>
  <c r="F15" i="8"/>
  <c r="F78" i="10"/>
  <c r="F67" i="10"/>
  <c r="F40" i="10"/>
  <c r="F30" i="10"/>
  <c r="G43" i="14"/>
  <c r="I43" i="14"/>
  <c r="G67" i="14"/>
  <c r="I67" i="14"/>
  <c r="G66" i="14"/>
  <c r="I66" i="14"/>
  <c r="G37" i="14"/>
  <c r="I37" i="14"/>
  <c r="G90" i="14"/>
  <c r="I90" i="14"/>
  <c r="G49" i="14"/>
  <c r="I49" i="14"/>
  <c r="G38" i="14"/>
  <c r="I38" i="14"/>
  <c r="G73" i="14"/>
  <c r="I73" i="14"/>
  <c r="G36" i="14"/>
  <c r="I36" i="14"/>
  <c r="G26" i="14"/>
  <c r="I26" i="14"/>
  <c r="G52" i="14"/>
  <c r="I52" i="14"/>
  <c r="G92" i="14"/>
  <c r="I92" i="14"/>
  <c r="G33" i="14"/>
  <c r="I33" i="14"/>
  <c r="G68" i="14"/>
  <c r="I68" i="14"/>
  <c r="G54" i="14"/>
  <c r="I54" i="14"/>
  <c r="G6" i="14"/>
  <c r="I6" i="14"/>
  <c r="G41" i="14"/>
  <c r="I41" i="14"/>
  <c r="G78" i="14"/>
  <c r="I78" i="14"/>
  <c r="G4" i="14"/>
  <c r="I4" i="14"/>
  <c r="I106" i="14"/>
  <c r="G40" i="14"/>
  <c r="I40" i="14"/>
  <c r="G76" i="14"/>
  <c r="I76" i="14"/>
  <c r="G63" i="14"/>
  <c r="I63" i="14"/>
  <c r="H91" i="14"/>
  <c r="H45" i="14"/>
  <c r="H103" i="14"/>
  <c r="H97" i="14"/>
  <c r="H46" i="14"/>
  <c r="G95" i="14"/>
  <c r="I95" i="14"/>
  <c r="G14" i="14"/>
  <c r="I14" i="14"/>
  <c r="G72" i="14"/>
  <c r="I72" i="14"/>
  <c r="G16" i="14"/>
  <c r="I16" i="14"/>
  <c r="G20" i="14"/>
  <c r="I20" i="14"/>
  <c r="H61" i="14"/>
  <c r="H17" i="14"/>
  <c r="H42" i="14"/>
  <c r="H50" i="14"/>
  <c r="H12" i="14"/>
  <c r="G10" i="14"/>
  <c r="I10" i="14"/>
  <c r="H51" i="14"/>
  <c r="G34" i="14"/>
  <c r="I34" i="14"/>
  <c r="G85" i="14"/>
  <c r="I85" i="14"/>
  <c r="H18" i="14"/>
  <c r="G86" i="14"/>
  <c r="I86" i="14"/>
  <c r="D29" i="14"/>
  <c r="H59" i="14"/>
  <c r="H57" i="14"/>
  <c r="H88" i="14"/>
  <c r="D74" i="14"/>
  <c r="G44" i="14"/>
  <c r="I44" i="14"/>
  <c r="G25" i="14"/>
  <c r="I25" i="14"/>
  <c r="H64" i="14"/>
  <c r="H15" i="14"/>
  <c r="G19" i="14"/>
  <c r="I19" i="14"/>
  <c r="G74" i="14"/>
  <c r="I74" i="14"/>
  <c r="H74" i="14"/>
  <c r="H29" i="14"/>
  <c r="G29" i="14"/>
  <c r="I29" i="14"/>
  <c r="D6" i="10"/>
  <c r="H6" i="10"/>
  <c r="D69" i="10"/>
  <c r="F69" i="10"/>
  <c r="G69" i="10"/>
  <c r="I69" i="10"/>
  <c r="D12" i="10"/>
  <c r="H12" i="10"/>
  <c r="D72" i="10"/>
  <c r="H72" i="10"/>
  <c r="D25" i="10"/>
  <c r="H25" i="10"/>
  <c r="D95" i="10"/>
  <c r="H95" i="10"/>
  <c r="D60" i="10"/>
  <c r="H60" i="10"/>
  <c r="D14" i="10"/>
  <c r="H14" i="10"/>
  <c r="D68" i="10"/>
  <c r="H68" i="10"/>
  <c r="D88" i="10"/>
  <c r="H88" i="10"/>
  <c r="D42" i="10"/>
  <c r="H42" i="10"/>
  <c r="D34" i="10"/>
  <c r="G34" i="10"/>
  <c r="I34" i="10"/>
  <c r="D70" i="10"/>
  <c r="H70" i="10"/>
  <c r="D7" i="10"/>
  <c r="H7" i="10"/>
  <c r="D37" i="10"/>
  <c r="D10" i="10"/>
  <c r="H10" i="10"/>
  <c r="D44" i="10"/>
  <c r="H44" i="10"/>
  <c r="D85" i="10"/>
  <c r="H85" i="10"/>
  <c r="D63" i="10"/>
  <c r="H63" i="10"/>
  <c r="D83" i="10"/>
  <c r="D13" i="10"/>
  <c r="D15" i="10"/>
  <c r="H15" i="10"/>
  <c r="D91" i="10"/>
  <c r="D36" i="10"/>
  <c r="H36" i="10"/>
  <c r="D87" i="10"/>
  <c r="H87" i="10"/>
  <c r="D47" i="10"/>
  <c r="G47" i="10"/>
  <c r="I47" i="10"/>
  <c r="D104" i="10"/>
  <c r="H104" i="10"/>
  <c r="D80" i="10"/>
  <c r="D45" i="10"/>
  <c r="H45" i="10"/>
  <c r="D102" i="10"/>
  <c r="H102" i="10"/>
  <c r="D8" i="10"/>
  <c r="D30" i="10"/>
  <c r="H30" i="10"/>
  <c r="D38" i="10"/>
  <c r="H38" i="10"/>
  <c r="D74" i="10"/>
  <c r="H74" i="10"/>
  <c r="D16" i="10"/>
  <c r="H16" i="10"/>
  <c r="D59" i="10"/>
  <c r="H59" i="10"/>
  <c r="D17" i="10"/>
  <c r="H17" i="10"/>
  <c r="D52" i="10"/>
  <c r="H52" i="10"/>
  <c r="D94" i="10"/>
  <c r="H94" i="10"/>
  <c r="D27" i="10"/>
  <c r="H27" i="10"/>
  <c r="D97" i="10"/>
  <c r="H97" i="10"/>
  <c r="D28" i="10"/>
  <c r="H28" i="10"/>
  <c r="D33" i="10"/>
  <c r="H33" i="10"/>
  <c r="D43" i="10"/>
  <c r="D53" i="10"/>
  <c r="H53" i="10"/>
  <c r="D90" i="10"/>
  <c r="H90" i="10"/>
  <c r="D78" i="10"/>
  <c r="H78" i="10"/>
  <c r="D21" i="10"/>
  <c r="H21" i="10"/>
  <c r="D99" i="10"/>
  <c r="H99" i="10"/>
  <c r="D81" i="10"/>
  <c r="H81" i="10"/>
  <c r="D55" i="10"/>
  <c r="H55" i="10"/>
  <c r="D29" i="10"/>
  <c r="H29" i="10"/>
  <c r="D64" i="10"/>
  <c r="H64" i="10"/>
  <c r="D24" i="10"/>
  <c r="H24" i="10"/>
  <c r="D20" i="10"/>
  <c r="H20" i="10"/>
  <c r="D50" i="10"/>
  <c r="H50" i="10"/>
  <c r="D66" i="10"/>
  <c r="H66" i="10"/>
  <c r="D61" i="10"/>
  <c r="H61" i="10"/>
  <c r="D49" i="10"/>
  <c r="D40" i="10"/>
  <c r="G40" i="10"/>
  <c r="I40" i="10"/>
  <c r="D26" i="10"/>
  <c r="H26" i="10"/>
  <c r="D86" i="10"/>
  <c r="F86" i="10"/>
  <c r="G86" i="10"/>
  <c r="I86" i="10"/>
  <c r="D67" i="10"/>
  <c r="H67" i="10"/>
  <c r="D76" i="10"/>
  <c r="D46" i="10"/>
  <c r="H46" i="10"/>
  <c r="D57" i="10"/>
  <c r="H57" i="10"/>
  <c r="D73" i="10"/>
  <c r="H73" i="10"/>
  <c r="D32" i="10"/>
  <c r="H32" i="10"/>
  <c r="D19" i="10"/>
  <c r="H19" i="10"/>
  <c r="D22" i="10"/>
  <c r="H22" i="10"/>
  <c r="D18" i="10"/>
  <c r="H18" i="10"/>
  <c r="D41" i="10"/>
  <c r="H41" i="10"/>
  <c r="D51" i="10"/>
  <c r="H51" i="10"/>
  <c r="D23" i="10"/>
  <c r="H23" i="10"/>
  <c r="D62" i="10"/>
  <c r="H62" i="10"/>
  <c r="D92" i="10"/>
  <c r="D39" i="10"/>
  <c r="H39" i="10"/>
  <c r="D103" i="10"/>
  <c r="H103" i="10"/>
  <c r="D4" i="10"/>
  <c r="H4" i="10"/>
  <c r="D54" i="10"/>
  <c r="H54" i="10"/>
  <c r="D11" i="10"/>
  <c r="H11" i="10"/>
  <c r="D56" i="10"/>
  <c r="H56" i="10"/>
  <c r="D98" i="10"/>
  <c r="H98" i="10"/>
  <c r="F4" i="10"/>
  <c r="F24" i="10"/>
  <c r="F63" i="10"/>
  <c r="F92" i="10"/>
  <c r="F102" i="10"/>
  <c r="F94" i="10"/>
  <c r="F52" i="10"/>
  <c r="F17" i="10"/>
  <c r="F57" i="10"/>
  <c r="F22" i="10"/>
  <c r="H37" i="10"/>
  <c r="H80" i="10"/>
  <c r="H8" i="10"/>
  <c r="H43" i="10"/>
  <c r="H91" i="10"/>
  <c r="F37" i="10"/>
  <c r="F99" i="10"/>
  <c r="F83" i="10"/>
  <c r="F43" i="10"/>
  <c r="G43" i="10"/>
  <c r="I43" i="10"/>
  <c r="F8" i="10"/>
  <c r="G8" i="10"/>
  <c r="I8" i="10"/>
  <c r="F90" i="10"/>
  <c r="F49" i="10"/>
  <c r="F14" i="10"/>
  <c r="H40" i="10"/>
  <c r="F56" i="10"/>
  <c r="F13" i="10"/>
  <c r="F76" i="10"/>
  <c r="G94" i="10"/>
  <c r="I94" i="10"/>
  <c r="G25" i="10"/>
  <c r="I25" i="10"/>
  <c r="H76" i="10"/>
  <c r="G63" i="10"/>
  <c r="I63" i="10"/>
  <c r="D53" i="8"/>
  <c r="G53" i="8"/>
  <c r="I53" i="8"/>
  <c r="D90" i="8"/>
  <c r="H90" i="8"/>
  <c r="D78" i="8"/>
  <c r="H78" i="8"/>
  <c r="D68" i="8"/>
  <c r="H68" i="8"/>
  <c r="D59" i="8"/>
  <c r="H59" i="8"/>
  <c r="D44" i="8"/>
  <c r="H44" i="8"/>
  <c r="D37" i="8"/>
  <c r="H37" i="8"/>
  <c r="D27" i="8"/>
  <c r="H27" i="8"/>
  <c r="D14" i="8"/>
  <c r="H14" i="8"/>
  <c r="G27" i="8"/>
  <c r="I27" i="8"/>
  <c r="D66" i="8"/>
  <c r="G66" i="8"/>
  <c r="I66" i="8"/>
  <c r="G78" i="8"/>
  <c r="I78" i="8"/>
  <c r="D98" i="8"/>
  <c r="H98" i="8"/>
  <c r="D87" i="8"/>
  <c r="H87" i="8"/>
  <c r="H66" i="8"/>
  <c r="D56" i="8"/>
  <c r="H56" i="8"/>
  <c r="D51" i="8"/>
  <c r="H51" i="8"/>
  <c r="D42" i="8"/>
  <c r="H42" i="8"/>
  <c r="D34" i="8"/>
  <c r="H34" i="8"/>
  <c r="D25" i="8"/>
  <c r="H25" i="8"/>
  <c r="D20" i="8"/>
  <c r="H20" i="8"/>
  <c r="D12" i="8"/>
  <c r="H12" i="8"/>
  <c r="G59" i="8"/>
  <c r="I59" i="8"/>
  <c r="G44" i="8"/>
  <c r="I44" i="8"/>
  <c r="G90" i="8"/>
  <c r="I90" i="8"/>
  <c r="G34" i="8"/>
  <c r="I34" i="8"/>
  <c r="G56" i="8"/>
  <c r="I56" i="8"/>
  <c r="G14" i="8"/>
  <c r="I14" i="8"/>
  <c r="D17" i="8"/>
  <c r="G17" i="8"/>
  <c r="I17" i="8"/>
  <c r="G98" i="8"/>
  <c r="I98" i="8"/>
  <c r="D94" i="8"/>
  <c r="H94" i="8"/>
  <c r="D88" i="8"/>
  <c r="H88" i="8"/>
  <c r="D83" i="8"/>
  <c r="H83" i="8"/>
  <c r="D76" i="8"/>
  <c r="H76" i="8"/>
  <c r="D72" i="8"/>
  <c r="H72" i="8"/>
  <c r="D67" i="8"/>
  <c r="H67" i="8"/>
  <c r="D62" i="8"/>
  <c r="H62" i="8"/>
  <c r="D57" i="8"/>
  <c r="H57" i="8"/>
  <c r="D54" i="8"/>
  <c r="D50" i="8"/>
  <c r="D45" i="8"/>
  <c r="H45" i="8"/>
  <c r="D41" i="8"/>
  <c r="H41" i="8"/>
  <c r="D38" i="8"/>
  <c r="H38" i="8"/>
  <c r="D33" i="8"/>
  <c r="H33" i="8"/>
  <c r="D28" i="8"/>
  <c r="H28" i="8"/>
  <c r="D24" i="8"/>
  <c r="H24" i="8"/>
  <c r="G20" i="8"/>
  <c r="I20" i="8"/>
  <c r="H17" i="8"/>
  <c r="D13" i="8"/>
  <c r="H13" i="8"/>
  <c r="D8" i="8"/>
  <c r="H8" i="8"/>
  <c r="G72" i="8"/>
  <c r="I72" i="8"/>
  <c r="D7" i="8"/>
  <c r="G41" i="8"/>
  <c r="I41" i="8"/>
  <c r="G24" i="8"/>
  <c r="I24" i="8"/>
  <c r="G57" i="8"/>
  <c r="I57" i="8"/>
  <c r="G8" i="8"/>
  <c r="I8" i="8"/>
  <c r="G94" i="8"/>
  <c r="I94" i="8"/>
  <c r="D97" i="8"/>
  <c r="H97" i="8"/>
  <c r="D91" i="8"/>
  <c r="D86" i="8"/>
  <c r="H86" i="8"/>
  <c r="D80" i="8"/>
  <c r="H80" i="8"/>
  <c r="D74" i="8"/>
  <c r="H74" i="8"/>
  <c r="D69" i="8"/>
  <c r="H69" i="8"/>
  <c r="D64" i="8"/>
  <c r="H64" i="8"/>
  <c r="D60" i="8"/>
  <c r="G55" i="8"/>
  <c r="I55" i="8"/>
  <c r="D52" i="8"/>
  <c r="H52" i="8"/>
  <c r="D47" i="8"/>
  <c r="H47" i="8"/>
  <c r="D43" i="8"/>
  <c r="H43" i="8"/>
  <c r="D39" i="8"/>
  <c r="H39" i="8"/>
  <c r="D36" i="8"/>
  <c r="H36" i="8"/>
  <c r="D30" i="8"/>
  <c r="H30" i="8"/>
  <c r="D26" i="8"/>
  <c r="H26" i="8"/>
  <c r="D22" i="8"/>
  <c r="H22" i="8"/>
  <c r="D19" i="8"/>
  <c r="D15" i="8"/>
  <c r="D11" i="8"/>
  <c r="H11" i="8"/>
  <c r="G13" i="8"/>
  <c r="I13" i="8"/>
  <c r="G47" i="8"/>
  <c r="I47" i="8"/>
  <c r="G88" i="8"/>
  <c r="I88" i="8"/>
  <c r="G83" i="8"/>
  <c r="I83" i="8"/>
  <c r="G74" i="8"/>
  <c r="I74" i="8"/>
  <c r="G52" i="8"/>
  <c r="I52" i="8"/>
  <c r="G70" i="8"/>
  <c r="I70" i="8"/>
  <c r="F87" i="8"/>
  <c r="F46" i="8"/>
  <c r="G46" i="8"/>
  <c r="I46" i="8"/>
  <c r="F12" i="8"/>
  <c r="G12" i="8"/>
  <c r="I12" i="8"/>
  <c r="F6" i="8"/>
  <c r="G6" i="8"/>
  <c r="I6" i="8"/>
  <c r="H95" i="8"/>
  <c r="F64" i="8"/>
  <c r="G64" i="8"/>
  <c r="I64" i="8"/>
  <c r="H53" i="8"/>
  <c r="H18" i="8"/>
  <c r="H10" i="8"/>
  <c r="H11" i="14"/>
  <c r="G11" i="14"/>
  <c r="I11" i="14"/>
  <c r="G22" i="14"/>
  <c r="I22" i="14"/>
  <c r="G8" i="14"/>
  <c r="I8" i="14"/>
  <c r="G7" i="14"/>
  <c r="I7" i="14"/>
  <c r="H13" i="10"/>
  <c r="G99" i="14"/>
  <c r="I99" i="14"/>
  <c r="H99" i="14"/>
  <c r="G70" i="10"/>
  <c r="I70" i="10"/>
  <c r="G62" i="14"/>
  <c r="I62" i="14"/>
  <c r="G30" i="14"/>
  <c r="I30" i="14"/>
  <c r="F8" i="3"/>
  <c r="G8" i="3"/>
  <c r="F4" i="3"/>
  <c r="G4" i="3"/>
  <c r="F7" i="3"/>
  <c r="G7" i="3"/>
  <c r="H69" i="10"/>
  <c r="G59" i="14"/>
  <c r="I59" i="14"/>
  <c r="H28" i="14"/>
  <c r="G27" i="14"/>
  <c r="I27" i="14"/>
  <c r="G104" i="14"/>
  <c r="I104" i="14"/>
  <c r="G69" i="14"/>
  <c r="I69" i="14"/>
  <c r="G81" i="14"/>
  <c r="I81" i="14"/>
  <c r="H81" i="14"/>
  <c r="G94" i="14"/>
  <c r="I94" i="14"/>
  <c r="F97" i="10"/>
  <c r="G97" i="10"/>
  <c r="I97" i="10"/>
  <c r="F88" i="10"/>
  <c r="F81" i="10"/>
  <c r="F73" i="10"/>
  <c r="F66" i="10"/>
  <c r="G66" i="10"/>
  <c r="I66" i="10"/>
  <c r="F60" i="10"/>
  <c r="G60" i="10"/>
  <c r="I60" i="10"/>
  <c r="F54" i="10"/>
  <c r="F42" i="10"/>
  <c r="G42" i="10"/>
  <c r="I42" i="10"/>
  <c r="F29" i="10"/>
  <c r="G29" i="10"/>
  <c r="I29" i="10"/>
  <c r="F19" i="10"/>
  <c r="F7" i="10"/>
  <c r="H97" i="13"/>
  <c r="F94" i="13"/>
  <c r="G94" i="13"/>
  <c r="I94" i="13"/>
  <c r="F90" i="13"/>
  <c r="G90" i="13"/>
  <c r="I90" i="13"/>
  <c r="H90" i="13"/>
  <c r="F88" i="13"/>
  <c r="G88" i="13"/>
  <c r="I88" i="13"/>
  <c r="H85" i="13"/>
  <c r="F81" i="13"/>
  <c r="G81" i="13"/>
  <c r="I81" i="13"/>
  <c r="H76" i="13"/>
  <c r="F64" i="13"/>
  <c r="G64" i="13"/>
  <c r="I64" i="13"/>
  <c r="F62" i="13"/>
  <c r="G62" i="13"/>
  <c r="I62" i="13"/>
  <c r="F60" i="13"/>
  <c r="G60" i="13"/>
  <c r="I60" i="13"/>
  <c r="H60" i="13"/>
  <c r="H55" i="13"/>
  <c r="F53" i="13"/>
  <c r="G53" i="13"/>
  <c r="I53" i="13"/>
  <c r="F50" i="13"/>
  <c r="G50" i="13"/>
  <c r="I50" i="13"/>
  <c r="H50" i="13"/>
  <c r="F49" i="13"/>
  <c r="G49" i="13"/>
  <c r="I49" i="13"/>
  <c r="H45" i="13"/>
  <c r="F43" i="13"/>
  <c r="G43" i="13"/>
  <c r="I43" i="13"/>
  <c r="H40" i="13"/>
  <c r="F29" i="13"/>
  <c r="G29" i="13"/>
  <c r="I29" i="13"/>
  <c r="F27" i="13"/>
  <c r="G27" i="13"/>
  <c r="I27" i="13"/>
  <c r="H25" i="13"/>
  <c r="F24" i="13"/>
  <c r="G24" i="13"/>
  <c r="I24" i="13"/>
  <c r="H24" i="13"/>
  <c r="H20" i="13"/>
  <c r="F18" i="13"/>
  <c r="G18" i="13"/>
  <c r="I18" i="13"/>
  <c r="F15" i="13"/>
  <c r="G15" i="13"/>
  <c r="I15" i="13"/>
  <c r="H15" i="13"/>
  <c r="F14" i="13"/>
  <c r="G14" i="13"/>
  <c r="I14" i="13"/>
  <c r="H11" i="13"/>
  <c r="F8" i="13"/>
  <c r="G8" i="13"/>
  <c r="I8" i="13"/>
  <c r="H4" i="13"/>
  <c r="H99" i="13"/>
  <c r="F87" i="13"/>
  <c r="G87" i="13"/>
  <c r="I87" i="13"/>
  <c r="F85" i="13"/>
  <c r="G85" i="13"/>
  <c r="I85" i="13"/>
  <c r="H81" i="13"/>
  <c r="F80" i="13"/>
  <c r="G80" i="13"/>
  <c r="I80" i="13"/>
  <c r="H80" i="13"/>
  <c r="H73" i="13"/>
  <c r="F70" i="13"/>
  <c r="G70" i="13"/>
  <c r="I70" i="13"/>
  <c r="F67" i="13"/>
  <c r="G67" i="13"/>
  <c r="I67" i="13"/>
  <c r="H67" i="13"/>
  <c r="F66" i="13"/>
  <c r="G66" i="13"/>
  <c r="I66" i="13"/>
  <c r="H62" i="13"/>
  <c r="H57" i="13"/>
  <c r="F47" i="13"/>
  <c r="G47" i="13"/>
  <c r="I47" i="13"/>
  <c r="F45" i="13"/>
  <c r="G45" i="13"/>
  <c r="I45" i="13"/>
  <c r="H43" i="13"/>
  <c r="F42" i="13"/>
  <c r="G42" i="13"/>
  <c r="I42" i="13"/>
  <c r="H42" i="13"/>
  <c r="H38" i="13"/>
  <c r="F36" i="13"/>
  <c r="G36" i="13"/>
  <c r="I36" i="13"/>
  <c r="F32" i="13"/>
  <c r="G32" i="13"/>
  <c r="I32" i="13"/>
  <c r="H32" i="13"/>
  <c r="F30" i="13"/>
  <c r="G30" i="13"/>
  <c r="I30" i="13"/>
  <c r="H27" i="13"/>
  <c r="F25" i="13"/>
  <c r="G25" i="13"/>
  <c r="I25" i="13"/>
  <c r="H22" i="13"/>
  <c r="F13" i="13"/>
  <c r="G13" i="13"/>
  <c r="I13" i="13"/>
  <c r="F11" i="13"/>
  <c r="G11" i="13"/>
  <c r="I11" i="13"/>
  <c r="H8" i="13"/>
  <c r="F7" i="13"/>
  <c r="G7" i="13"/>
  <c r="I7" i="13"/>
  <c r="H7" i="13"/>
  <c r="F97" i="13"/>
  <c r="G97" i="13"/>
  <c r="I97" i="13"/>
  <c r="F98" i="13"/>
  <c r="G98" i="13"/>
  <c r="I98" i="13"/>
  <c r="F95" i="13"/>
  <c r="G95" i="13"/>
  <c r="I95" i="13"/>
  <c r="H92" i="13"/>
  <c r="F91" i="13"/>
  <c r="G91" i="13"/>
  <c r="I91" i="13"/>
  <c r="H91" i="13"/>
  <c r="H86" i="13"/>
  <c r="F83" i="13"/>
  <c r="G83" i="13"/>
  <c r="I83" i="13"/>
  <c r="F78" i="13"/>
  <c r="G78" i="13"/>
  <c r="I78" i="13"/>
  <c r="H78" i="13"/>
  <c r="F76" i="13"/>
  <c r="G76" i="13"/>
  <c r="I76" i="13"/>
  <c r="H72" i="13"/>
  <c r="F69" i="13"/>
  <c r="G69" i="13"/>
  <c r="I69" i="13"/>
  <c r="H66" i="13"/>
  <c r="F56" i="13"/>
  <c r="G56" i="13"/>
  <c r="I56" i="13"/>
  <c r="F54" i="13"/>
  <c r="G54" i="13"/>
  <c r="I54" i="13"/>
  <c r="H52" i="13"/>
  <c r="F51" i="13"/>
  <c r="G51" i="13"/>
  <c r="I51" i="13"/>
  <c r="H51" i="13"/>
  <c r="H6" i="13"/>
  <c r="H14" i="13"/>
  <c r="F17" i="13"/>
  <c r="G17" i="13"/>
  <c r="I17" i="13"/>
  <c r="H19" i="13"/>
  <c r="H34" i="13"/>
  <c r="F40" i="13"/>
  <c r="G40" i="13"/>
  <c r="I40" i="13"/>
  <c r="F44" i="13"/>
  <c r="G44" i="13"/>
  <c r="I44" i="13"/>
  <c r="H46" i="13"/>
  <c r="F57" i="13"/>
  <c r="G57" i="13"/>
  <c r="I57" i="13"/>
  <c r="F74" i="13"/>
  <c r="G74" i="13"/>
  <c r="I74" i="13"/>
  <c r="H88" i="13"/>
  <c r="H95" i="13"/>
  <c r="F104" i="10"/>
  <c r="G104" i="10"/>
  <c r="I104" i="10"/>
  <c r="F95" i="10"/>
  <c r="F87" i="10"/>
  <c r="G87" i="10"/>
  <c r="I87" i="10"/>
  <c r="F80" i="10"/>
  <c r="F72" i="10"/>
  <c r="G72" i="10"/>
  <c r="I72" i="10"/>
  <c r="F64" i="10"/>
  <c r="G64" i="10"/>
  <c r="I64" i="10"/>
  <c r="F59" i="10"/>
  <c r="F51" i="10"/>
  <c r="G51" i="10"/>
  <c r="I51" i="10"/>
  <c r="F39" i="10"/>
  <c r="G39" i="10"/>
  <c r="I39" i="10"/>
  <c r="F27" i="10"/>
  <c r="F16" i="10"/>
  <c r="G16" i="10"/>
  <c r="I16" i="10"/>
  <c r="H17" i="13"/>
  <c r="F22" i="13"/>
  <c r="G22" i="13"/>
  <c r="I22" i="13"/>
  <c r="F26" i="13"/>
  <c r="G26" i="13"/>
  <c r="I26" i="13"/>
  <c r="H28" i="13"/>
  <c r="F33" i="13"/>
  <c r="G33" i="13"/>
  <c r="I33" i="13"/>
  <c r="F37" i="13"/>
  <c r="G37" i="13"/>
  <c r="I37" i="13"/>
  <c r="F41" i="13"/>
  <c r="G41" i="13"/>
  <c r="I41" i="13"/>
  <c r="H49" i="13"/>
  <c r="H54" i="13"/>
  <c r="H59" i="13"/>
  <c r="H68" i="13"/>
  <c r="H69" i="13"/>
  <c r="F72" i="13"/>
  <c r="G72" i="13"/>
  <c r="I72" i="13"/>
  <c r="F10" i="10"/>
  <c r="F15" i="10"/>
  <c r="F20" i="10"/>
  <c r="G20" i="10"/>
  <c r="I20" i="10"/>
  <c r="F26" i="10"/>
  <c r="G26" i="10"/>
  <c r="I26" i="10"/>
  <c r="F32" i="10"/>
  <c r="F38" i="10"/>
  <c r="G38" i="10"/>
  <c r="I38" i="10"/>
  <c r="F44" i="10"/>
  <c r="G44" i="10"/>
  <c r="I44" i="10"/>
  <c r="F50" i="10"/>
  <c r="G50" i="10"/>
  <c r="I50" i="10"/>
  <c r="F6" i="10"/>
  <c r="G6" i="10"/>
  <c r="I6" i="10"/>
  <c r="F12" i="10"/>
  <c r="G12" i="10"/>
  <c r="I12" i="10"/>
  <c r="F18" i="10"/>
  <c r="G18" i="10"/>
  <c r="I18" i="10"/>
  <c r="F23" i="10"/>
  <c r="F28" i="10"/>
  <c r="F36" i="10"/>
  <c r="F41" i="10"/>
  <c r="F46" i="10"/>
  <c r="G46" i="10"/>
  <c r="I46" i="10"/>
  <c r="F53" i="10"/>
  <c r="G53" i="10"/>
  <c r="I53" i="10"/>
  <c r="F98" i="10"/>
  <c r="G98" i="10"/>
  <c r="I98" i="10"/>
  <c r="F91" i="10"/>
  <c r="G91" i="10"/>
  <c r="I91" i="10"/>
  <c r="F85" i="10"/>
  <c r="F74" i="10"/>
  <c r="F68" i="10"/>
  <c r="G68" i="10"/>
  <c r="I68" i="10"/>
  <c r="F62" i="10"/>
  <c r="G62" i="10"/>
  <c r="I62" i="10"/>
  <c r="F55" i="10"/>
  <c r="G55" i="10"/>
  <c r="I55" i="10"/>
  <c r="F45" i="10"/>
  <c r="G45" i="10"/>
  <c r="I45" i="10"/>
  <c r="F33" i="10"/>
  <c r="G33" i="10"/>
  <c r="I33" i="10"/>
  <c r="F21" i="10"/>
  <c r="F11" i="10"/>
  <c r="G11" i="10"/>
  <c r="I11" i="10"/>
  <c r="F6" i="13"/>
  <c r="G6" i="13"/>
  <c r="I6" i="13"/>
  <c r="H16" i="13"/>
  <c r="F21" i="13"/>
  <c r="G21" i="13"/>
  <c r="I21" i="13"/>
  <c r="H23" i="13"/>
  <c r="H30" i="13"/>
  <c r="F34" i="13"/>
  <c r="G34" i="13"/>
  <c r="I34" i="13"/>
  <c r="H37" i="13"/>
  <c r="F52" i="13"/>
  <c r="G52" i="13"/>
  <c r="I52" i="13"/>
  <c r="F59" i="13"/>
  <c r="G59" i="13"/>
  <c r="I59" i="13"/>
  <c r="H63" i="13"/>
  <c r="F68" i="13"/>
  <c r="G68" i="13"/>
  <c r="I68" i="13"/>
  <c r="F99" i="13"/>
  <c r="G99" i="13"/>
  <c r="I99" i="13"/>
  <c r="H13" i="14"/>
  <c r="D39" i="14"/>
  <c r="H39" i="14"/>
  <c r="D21" i="14"/>
  <c r="H21" i="14"/>
  <c r="D87" i="14"/>
  <c r="G87" i="14"/>
  <c r="I87" i="14"/>
  <c r="D56" i="14"/>
  <c r="D47" i="14"/>
  <c r="H47" i="14"/>
  <c r="G73" i="10"/>
  <c r="I73" i="10"/>
  <c r="G67" i="10"/>
  <c r="I67" i="10"/>
  <c r="G19" i="10"/>
  <c r="I19" i="10"/>
  <c r="G17" i="10"/>
  <c r="I17" i="10"/>
  <c r="G99" i="10"/>
  <c r="I99" i="10"/>
  <c r="G4" i="10"/>
  <c r="I4" i="10"/>
  <c r="I106" i="10"/>
  <c r="G21" i="10"/>
  <c r="I21" i="10"/>
  <c r="G41" i="10"/>
  <c r="I41" i="10"/>
  <c r="G80" i="10"/>
  <c r="I80" i="10"/>
  <c r="G36" i="10"/>
  <c r="I36" i="10"/>
  <c r="G59" i="10"/>
  <c r="I59" i="10"/>
  <c r="G54" i="10"/>
  <c r="I54" i="10"/>
  <c r="H34" i="10"/>
  <c r="G32" i="10"/>
  <c r="I32" i="10"/>
  <c r="G10" i="10"/>
  <c r="I10" i="10"/>
  <c r="G27" i="10"/>
  <c r="I27" i="10"/>
  <c r="G30" i="10"/>
  <c r="I30" i="10"/>
  <c r="G56" i="10"/>
  <c r="I56" i="10"/>
  <c r="G22" i="10"/>
  <c r="I22" i="10"/>
  <c r="G24" i="10"/>
  <c r="I24" i="10"/>
  <c r="G15" i="10"/>
  <c r="I15" i="10"/>
  <c r="G7" i="10"/>
  <c r="I7" i="10"/>
  <c r="G81" i="10"/>
  <c r="I81" i="10"/>
  <c r="G61" i="10"/>
  <c r="I61" i="10"/>
  <c r="H47" i="10"/>
  <c r="G90" i="10"/>
  <c r="I90" i="10"/>
  <c r="G57" i="10"/>
  <c r="I57" i="10"/>
  <c r="G102" i="10"/>
  <c r="I102" i="10"/>
  <c r="G13" i="10"/>
  <c r="I13" i="10"/>
  <c r="G74" i="10"/>
  <c r="I74" i="10"/>
  <c r="G28" i="10"/>
  <c r="I28" i="10"/>
  <c r="G95" i="10"/>
  <c r="I95" i="10"/>
  <c r="G88" i="10"/>
  <c r="I88" i="10"/>
  <c r="H86" i="10"/>
  <c r="G92" i="10"/>
  <c r="I92" i="10"/>
  <c r="H92" i="10"/>
  <c r="G76" i="10"/>
  <c r="I76" i="10"/>
  <c r="G83" i="10"/>
  <c r="I83" i="10"/>
  <c r="H83" i="10"/>
  <c r="G14" i="10"/>
  <c r="I14" i="10"/>
  <c r="G103" i="10"/>
  <c r="I103" i="10"/>
  <c r="G85" i="10"/>
  <c r="I85" i="10"/>
  <c r="G23" i="10"/>
  <c r="I23" i="10"/>
  <c r="G52" i="10"/>
  <c r="I52" i="10"/>
  <c r="G49" i="10"/>
  <c r="I49" i="10"/>
  <c r="H49" i="10"/>
  <c r="G37" i="10"/>
  <c r="I37" i="10"/>
  <c r="G78" i="10"/>
  <c r="I78" i="10"/>
  <c r="G87" i="8"/>
  <c r="I87" i="8"/>
  <c r="G37" i="8"/>
  <c r="I37" i="8"/>
  <c r="G38" i="8"/>
  <c r="I38" i="8"/>
  <c r="G86" i="8"/>
  <c r="I86" i="8"/>
  <c r="G22" i="8"/>
  <c r="I22" i="8"/>
  <c r="G76" i="8"/>
  <c r="I76" i="8"/>
  <c r="G30" i="8"/>
  <c r="I30" i="8"/>
  <c r="G51" i="8"/>
  <c r="I51" i="8"/>
  <c r="G25" i="8"/>
  <c r="I25" i="8"/>
  <c r="G42" i="8"/>
  <c r="I42" i="8"/>
  <c r="G68" i="8"/>
  <c r="I68" i="8"/>
  <c r="G11" i="8"/>
  <c r="I11" i="8"/>
  <c r="G62" i="8"/>
  <c r="I62" i="8"/>
  <c r="H15" i="8"/>
  <c r="G15" i="8"/>
  <c r="I15" i="8"/>
  <c r="G43" i="8"/>
  <c r="I43" i="8"/>
  <c r="G69" i="8"/>
  <c r="I69" i="8"/>
  <c r="G33" i="8"/>
  <c r="I33" i="8"/>
  <c r="H91" i="8"/>
  <c r="G91" i="8"/>
  <c r="I91" i="8"/>
  <c r="G26" i="8"/>
  <c r="I26" i="8"/>
  <c r="G36" i="8"/>
  <c r="I36" i="8"/>
  <c r="G19" i="8"/>
  <c r="I19" i="8"/>
  <c r="H19" i="8"/>
  <c r="G28" i="8"/>
  <c r="I28" i="8"/>
  <c r="G45" i="8"/>
  <c r="I45" i="8"/>
  <c r="G39" i="8"/>
  <c r="I39" i="8"/>
  <c r="H50" i="8"/>
  <c r="G50" i="8"/>
  <c r="I50" i="8"/>
  <c r="G67" i="8"/>
  <c r="I67" i="8"/>
  <c r="G97" i="8"/>
  <c r="I97" i="8"/>
  <c r="G60" i="8"/>
  <c r="I60" i="8"/>
  <c r="H60" i="8"/>
  <c r="G7" i="8"/>
  <c r="I7" i="8"/>
  <c r="H7" i="8"/>
  <c r="H54" i="8"/>
  <c r="G54" i="8"/>
  <c r="I54" i="8"/>
  <c r="G80" i="8"/>
  <c r="I80" i="8"/>
  <c r="G21" i="14"/>
  <c r="I21" i="14"/>
  <c r="G39" i="14"/>
  <c r="I39" i="14"/>
  <c r="G56" i="14"/>
  <c r="I56" i="14"/>
  <c r="H56" i="14"/>
  <c r="H87" i="14"/>
  <c r="G14" i="3"/>
  <c r="G47" i="14"/>
  <c r="I47" i="14"/>
</calcChain>
</file>

<file path=xl/sharedStrings.xml><?xml version="1.0" encoding="utf-8"?>
<sst xmlns="http://schemas.openxmlformats.org/spreadsheetml/2006/main" count="486" uniqueCount="129">
  <si>
    <t>NAICS code</t>
  </si>
  <si>
    <t>Industry description</t>
  </si>
  <si>
    <t>Utilities</t>
  </si>
  <si>
    <t>Wholesale trade</t>
  </si>
  <si>
    <t>Durable goods merchant wholesalers</t>
  </si>
  <si>
    <t>Nondurable goods merchant wholesalers</t>
  </si>
  <si>
    <t>Wholesale electronic markets and agents and brokers</t>
  </si>
  <si>
    <t>44-45</t>
  </si>
  <si>
    <t>Retail trade</t>
  </si>
  <si>
    <t>Motor vehicle &amp; parts dealers</t>
  </si>
  <si>
    <t>Furniture &amp; home furnishings stores</t>
  </si>
  <si>
    <t>Electronics &amp; appliance stores</t>
  </si>
  <si>
    <t>Building material &amp; garden equipment &amp; supplies dealers</t>
  </si>
  <si>
    <t>Food &amp; beverage stores</t>
  </si>
  <si>
    <t>Health &amp; personal care stores</t>
  </si>
  <si>
    <t>Gasoline stations</t>
  </si>
  <si>
    <t>Clothing &amp; clothing accessories stores</t>
  </si>
  <si>
    <t>Sporting goods, hobby, book, &amp; music stores</t>
  </si>
  <si>
    <t>General merchandise stores</t>
  </si>
  <si>
    <t>Miscellaneous store retailers</t>
  </si>
  <si>
    <t>Nonstore retailers</t>
  </si>
  <si>
    <t>48-49</t>
  </si>
  <si>
    <t>Transportation &amp; warehousing</t>
  </si>
  <si>
    <t>Air transportation</t>
  </si>
  <si>
    <t>Water transportation</t>
  </si>
  <si>
    <t>Truck transportation</t>
  </si>
  <si>
    <t>Transit &amp; ground passenger transportation</t>
  </si>
  <si>
    <t>Pipeline transportation</t>
  </si>
  <si>
    <t>Scenic &amp; sightseeing transportation</t>
  </si>
  <si>
    <t>Support activities for transportation</t>
  </si>
  <si>
    <t>Couriers &amp; messengers</t>
  </si>
  <si>
    <t>Warehousing &amp; storage</t>
  </si>
  <si>
    <t>Information</t>
  </si>
  <si>
    <t>Publishing industries (except Internet)</t>
  </si>
  <si>
    <t>Motion picture &amp; sound recording industries</t>
  </si>
  <si>
    <t>Broadcasting (except Internet)</t>
  </si>
  <si>
    <t>Telecommunications</t>
  </si>
  <si>
    <t>Internet service providers, web search portals, &amp; data processing</t>
  </si>
  <si>
    <t>Other information services</t>
  </si>
  <si>
    <t>Finance &amp; insurance</t>
  </si>
  <si>
    <t>Monetary authorities - central bank</t>
  </si>
  <si>
    <t>Credit intermediation &amp; related activities</t>
  </si>
  <si>
    <t>Securities intermediation &amp; related activities</t>
  </si>
  <si>
    <t>Insurance carriers &amp; related activities</t>
  </si>
  <si>
    <t>Funds, trusts, &amp; other financial vehicles (part)</t>
  </si>
  <si>
    <t>Real estate &amp; rental &amp; leasing</t>
  </si>
  <si>
    <t>Real estate</t>
  </si>
  <si>
    <t>Rental &amp; leasing services</t>
  </si>
  <si>
    <t>Lessors of nonfinancial intangible assets (exc copyrighted works)</t>
  </si>
  <si>
    <t>Professional, scientific, &amp; technical services</t>
  </si>
  <si>
    <t>Management of companies &amp; enterprises</t>
  </si>
  <si>
    <t>Administrative &amp; support &amp; waste management &amp; remediation service</t>
  </si>
  <si>
    <t>Administrative &amp; support services</t>
  </si>
  <si>
    <t>Waste management &amp; remediation services</t>
  </si>
  <si>
    <t>Educational services</t>
  </si>
  <si>
    <t>Health care &amp; social assistance</t>
  </si>
  <si>
    <t>Ambulatory health care services</t>
  </si>
  <si>
    <t>Hospitals</t>
  </si>
  <si>
    <t>Nursing &amp; residential care facilities</t>
  </si>
  <si>
    <t>Social assistance</t>
  </si>
  <si>
    <t>Arts, entertainment, &amp; recreation</t>
  </si>
  <si>
    <t>Performing arts, spectator sports, &amp; related industries</t>
  </si>
  <si>
    <t>Museums, historical sites, &amp; similar institutions</t>
  </si>
  <si>
    <t>Amusement, gambling, &amp; recreation industries</t>
  </si>
  <si>
    <t>Accommodation &amp; food services</t>
  </si>
  <si>
    <t>Accommodation</t>
  </si>
  <si>
    <t>Food services &amp; drinking places</t>
  </si>
  <si>
    <t>Other services (except public administration)</t>
  </si>
  <si>
    <t>Repair &amp; maintenance</t>
  </si>
  <si>
    <t>Personal &amp; laundry services</t>
  </si>
  <si>
    <t>Religious/grantmaking/civic/professional &amp; similar org</t>
  </si>
  <si>
    <t xml:space="preserve"> Apparel manufacturing </t>
  </si>
  <si>
    <t xml:space="preserve"> Miscellaneous manufacturing </t>
  </si>
  <si>
    <t xml:space="preserve">Beverage and tobacco product manufacturing </t>
  </si>
  <si>
    <t xml:space="preserve">Food manufacturing </t>
  </si>
  <si>
    <t xml:space="preserve">Textile mills </t>
  </si>
  <si>
    <t xml:space="preserve">Textile product mills </t>
  </si>
  <si>
    <t xml:space="preserve">Leather and allied product manufacturing </t>
  </si>
  <si>
    <t xml:space="preserve">Wood product manufacturing </t>
  </si>
  <si>
    <t xml:space="preserve">Paper manufacturing </t>
  </si>
  <si>
    <t xml:space="preserve">Printing and related support activities </t>
  </si>
  <si>
    <t xml:space="preserve">Petroleum and coal products manufacturing </t>
  </si>
  <si>
    <t xml:space="preserve">Chemical manufacturing </t>
  </si>
  <si>
    <t xml:space="preserve">Plastics and rubber products manufacturing </t>
  </si>
  <si>
    <t xml:space="preserve">Nonmetallic mineral product manufacturing </t>
  </si>
  <si>
    <t xml:space="preserve">Primary metal manufacturing </t>
  </si>
  <si>
    <t xml:space="preserve">Fabricated metal product manufacturing </t>
  </si>
  <si>
    <t xml:space="preserve">Machinery manufacturing </t>
  </si>
  <si>
    <t xml:space="preserve">Computer and electronic product manufacturing </t>
  </si>
  <si>
    <t xml:space="preserve">Electrical equipment and appliance mfg. </t>
  </si>
  <si>
    <t xml:space="preserve">Transportation equipment manufacturing </t>
  </si>
  <si>
    <t xml:space="preserve">Furniture and related product manufacturing </t>
  </si>
  <si>
    <t>Manufacturing</t>
  </si>
  <si>
    <t>Total</t>
  </si>
  <si>
    <t>Percent of Total</t>
  </si>
  <si>
    <t>g</t>
  </si>
  <si>
    <t>e</t>
  </si>
  <si>
    <t>b</t>
  </si>
  <si>
    <t>c</t>
  </si>
  <si>
    <t>j</t>
  </si>
  <si>
    <t>First Iteration:</t>
  </si>
  <si>
    <t>Use Midpoint</t>
  </si>
  <si>
    <t>*</t>
  </si>
  <si>
    <t>Iteration Total:</t>
  </si>
  <si>
    <t>Amount Iteration is Off By (Actual Total - Iteration Total):</t>
  </si>
  <si>
    <t xml:space="preserve">First Iteration </t>
  </si>
  <si>
    <t>x Adjustment Factor</t>
  </si>
  <si>
    <t>Second Iteration</t>
  </si>
  <si>
    <t>(Proportional Distribution)</t>
  </si>
  <si>
    <t>Sum of Midpoints:</t>
  </si>
  <si>
    <t>Adjustment Factor (Amount Iteration is Off by / Sum of Midpoints):</t>
  </si>
  <si>
    <t>Location Quotient</t>
  </si>
  <si>
    <t>Local Requirements</t>
  </si>
  <si>
    <t>Export Employment</t>
  </si>
  <si>
    <t>Total Export Employment:</t>
  </si>
  <si>
    <t>31-33</t>
  </si>
  <si>
    <t xml:space="preserve">Government </t>
  </si>
  <si>
    <t>Federal, civilian</t>
  </si>
  <si>
    <t>Military</t>
  </si>
  <si>
    <t>State government</t>
  </si>
  <si>
    <t>_______ MSA Employment</t>
  </si>
  <si>
    <t>Construction</t>
  </si>
  <si>
    <t>Construction of buildings</t>
  </si>
  <si>
    <t>Specialty trade contractors</t>
  </si>
  <si>
    <t>Heavy and civil engineering</t>
  </si>
  <si>
    <t>2007 US Employment</t>
  </si>
  <si>
    <t>THIS DOES NOT WORK LIKE A TEMPLATE</t>
  </si>
  <si>
    <t>2011 US Employment</t>
  </si>
  <si>
    <t>2008 US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</si>
</sst>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"/>
    <numFmt numFmtId="167" formatCode="#,##0.00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164" fontId="3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1" applyNumberFormat="1" applyFont="1" applyAlignment="1">
      <alignment wrapText="1"/>
    </xf>
    <xf numFmtId="165" fontId="4" fillId="0" borderId="0" xfId="3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164" fontId="3" fillId="0" borderId="0" xfId="1" applyNumberFormat="1" applyFont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164" fontId="5" fillId="2" borderId="2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4" fontId="2" fillId="0" borderId="2" xfId="1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2" borderId="0" xfId="1" applyNumberFormat="1" applyFont="1" applyFill="1" applyAlignment="1">
      <alignment horizontal="right"/>
    </xf>
    <xf numFmtId="43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2" borderId="0" xfId="1" applyNumberFormat="1" applyFont="1" applyFill="1" applyAlignment="1">
      <alignment horizontal="right"/>
    </xf>
    <xf numFmtId="43" fontId="2" fillId="0" borderId="0" xfId="0" applyNumberFormat="1" applyFont="1" applyAlignment="1">
      <alignment horizontal="right"/>
    </xf>
    <xf numFmtId="43" fontId="3" fillId="0" borderId="1" xfId="1" applyFont="1" applyBorder="1" applyAlignment="1">
      <alignment horizontal="right" wrapText="1"/>
    </xf>
    <xf numFmtId="43" fontId="3" fillId="0" borderId="3" xfId="1" applyFont="1" applyBorder="1" applyAlignment="1">
      <alignment horizontal="right" wrapText="1"/>
    </xf>
    <xf numFmtId="43" fontId="4" fillId="0" borderId="2" xfId="1" applyFont="1" applyBorder="1" applyAlignment="1">
      <alignment horizontal="right" wrapText="1"/>
    </xf>
    <xf numFmtId="43" fontId="4" fillId="0" borderId="0" xfId="1" applyFont="1" applyAlignment="1">
      <alignment horizontal="right"/>
    </xf>
    <xf numFmtId="164" fontId="4" fillId="0" borderId="0" xfId="1" applyNumberFormat="1" applyFont="1" applyAlignment="1">
      <alignment horizontal="right" wrapText="1"/>
    </xf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 wrapText="1"/>
    </xf>
    <xf numFmtId="164" fontId="6" fillId="0" borderId="0" xfId="1" applyNumberFormat="1" applyFont="1" applyBorder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164" fontId="7" fillId="0" borderId="0" xfId="1" applyNumberFormat="1" applyFont="1" applyAlignment="1">
      <alignment horizontal="right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43" fontId="3" fillId="3" borderId="2" xfId="1" applyFont="1" applyFill="1" applyBorder="1" applyAlignment="1">
      <alignment horizontal="right" wrapText="1"/>
    </xf>
    <xf numFmtId="164" fontId="3" fillId="3" borderId="0" xfId="1" applyNumberFormat="1" applyFont="1" applyFill="1" applyAlignment="1">
      <alignment horizontal="right" wrapText="1"/>
    </xf>
    <xf numFmtId="164" fontId="6" fillId="3" borderId="0" xfId="1" applyNumberFormat="1" applyFont="1" applyFill="1" applyAlignment="1">
      <alignment horizontal="right" wrapText="1"/>
    </xf>
    <xf numFmtId="3" fontId="4" fillId="3" borderId="0" xfId="0" applyNumberFormat="1" applyFont="1" applyFill="1"/>
    <xf numFmtId="3" fontId="4" fillId="0" borderId="0" xfId="0" applyNumberFormat="1" applyFont="1"/>
    <xf numFmtId="3" fontId="3" fillId="3" borderId="0" xfId="0" applyNumberFormat="1" applyFont="1" applyFill="1" applyAlignment="1">
      <alignment wrapText="1"/>
    </xf>
    <xf numFmtId="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64" fontId="3" fillId="3" borderId="0" xfId="0" applyNumberFormat="1" applyFont="1" applyFill="1" applyAlignment="1">
      <alignment horizontal="right" wrapText="1"/>
    </xf>
    <xf numFmtId="164" fontId="3" fillId="3" borderId="0" xfId="1" applyNumberFormat="1" applyFont="1" applyFill="1" applyAlignment="1">
      <alignment wrapText="1"/>
    </xf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3" fontId="8" fillId="0" borderId="0" xfId="0" applyNumberFormat="1" applyFont="1"/>
    <xf numFmtId="164" fontId="9" fillId="0" borderId="1" xfId="1" applyNumberFormat="1" applyFont="1" applyBorder="1" applyAlignment="1">
      <alignment horizontal="right" wrapText="1"/>
    </xf>
    <xf numFmtId="164" fontId="10" fillId="0" borderId="2" xfId="1" applyNumberFormat="1" applyFont="1" applyBorder="1" applyAlignment="1">
      <alignment wrapText="1"/>
    </xf>
    <xf numFmtId="164" fontId="10" fillId="0" borderId="0" xfId="1" applyNumberFormat="1" applyFont="1"/>
    <xf numFmtId="3" fontId="10" fillId="3" borderId="0" xfId="0" applyNumberFormat="1" applyFont="1" applyFill="1"/>
    <xf numFmtId="3" fontId="10" fillId="0" borderId="0" xfId="0" applyNumberFormat="1" applyFont="1"/>
    <xf numFmtId="164" fontId="10" fillId="0" borderId="0" xfId="1" applyNumberFormat="1" applyFont="1" applyAlignment="1">
      <alignment wrapText="1"/>
    </xf>
    <xf numFmtId="0" fontId="3" fillId="0" borderId="1" xfId="2" applyFont="1" applyBorder="1" applyAlignment="1">
      <alignment horizontal="left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right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left" wrapText="1"/>
    </xf>
    <xf numFmtId="0" fontId="3" fillId="0" borderId="0" xfId="2" applyFont="1" applyBorder="1" applyAlignment="1">
      <alignment horizontal="right" wrapText="1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wrapText="1"/>
    </xf>
    <xf numFmtId="3" fontId="2" fillId="3" borderId="0" xfId="2" applyNumberFormat="1" applyFont="1" applyFill="1"/>
    <xf numFmtId="0" fontId="3" fillId="2" borderId="0" xfId="2" applyFont="1" applyFill="1" applyAlignment="1">
      <alignment horizontal="right" wrapText="1"/>
    </xf>
    <xf numFmtId="164" fontId="9" fillId="2" borderId="2" xfId="1" applyNumberFormat="1" applyFont="1" applyFill="1" applyBorder="1" applyAlignment="1">
      <alignment wrapText="1"/>
    </xf>
    <xf numFmtId="43" fontId="3" fillId="2" borderId="2" xfId="1" applyFont="1" applyFill="1" applyBorder="1" applyAlignment="1">
      <alignment horizontal="right" wrapText="1"/>
    </xf>
    <xf numFmtId="164" fontId="3" fillId="2" borderId="0" xfId="1" applyNumberFormat="1" applyFont="1" applyFill="1" applyAlignment="1">
      <alignment horizontal="right" wrapText="1"/>
    </xf>
    <xf numFmtId="164" fontId="6" fillId="2" borderId="0" xfId="1" applyNumberFormat="1" applyFont="1" applyFill="1" applyAlignment="1">
      <alignment horizontal="right" wrapText="1"/>
    </xf>
    <xf numFmtId="0" fontId="2" fillId="0" borderId="0" xfId="2" applyFont="1" applyAlignment="1">
      <alignment horizontal="left" wrapText="1"/>
    </xf>
    <xf numFmtId="0" fontId="2" fillId="0" borderId="0" xfId="2" applyFont="1"/>
    <xf numFmtId="165" fontId="2" fillId="0" borderId="0" xfId="3" applyNumberFormat="1" applyFont="1" applyAlignment="1">
      <alignment horizontal="right" wrapText="1"/>
    </xf>
    <xf numFmtId="43" fontId="2" fillId="0" borderId="2" xfId="1" applyFont="1" applyBorder="1" applyAlignment="1">
      <alignment horizontal="right" wrapText="1"/>
    </xf>
    <xf numFmtId="164" fontId="2" fillId="0" borderId="0" xfId="1" applyNumberFormat="1" applyFont="1" applyAlignment="1">
      <alignment horizontal="right" wrapText="1"/>
    </xf>
    <xf numFmtId="0" fontId="2" fillId="0" borderId="0" xfId="2" applyFont="1" applyAlignment="1">
      <alignment wrapText="1"/>
    </xf>
    <xf numFmtId="0" fontId="2" fillId="0" borderId="0" xfId="2" applyFont="1" applyFill="1" applyAlignment="1">
      <alignment horizontal="left" wrapText="1"/>
    </xf>
    <xf numFmtId="164" fontId="10" fillId="0" borderId="2" xfId="1" applyNumberFormat="1" applyFont="1" applyFill="1" applyBorder="1" applyAlignment="1">
      <alignment wrapText="1"/>
    </xf>
    <xf numFmtId="0" fontId="2" fillId="0" borderId="0" xfId="2" applyFont="1" applyFill="1" applyAlignment="1">
      <alignment wrapText="1"/>
    </xf>
    <xf numFmtId="0" fontId="10" fillId="0" borderId="2" xfId="2" applyFont="1" applyBorder="1" applyAlignment="1">
      <alignment wrapText="1"/>
    </xf>
    <xf numFmtId="0" fontId="2" fillId="0" borderId="0" xfId="2" applyFont="1" applyAlignment="1">
      <alignment horizontal="left"/>
    </xf>
    <xf numFmtId="164" fontId="3" fillId="2" borderId="0" xfId="1" applyNumberFormat="1" applyFont="1" applyFill="1" applyAlignment="1">
      <alignment wrapText="1"/>
    </xf>
    <xf numFmtId="0" fontId="2" fillId="0" borderId="0" xfId="2" applyFont="1" applyAlignment="1">
      <alignment horizontal="right"/>
    </xf>
    <xf numFmtId="43" fontId="2" fillId="0" borderId="0" xfId="1" applyFont="1" applyAlignment="1">
      <alignment horizontal="right"/>
    </xf>
    <xf numFmtId="0" fontId="10" fillId="0" borderId="0" xfId="2" applyFont="1"/>
    <xf numFmtId="164" fontId="7" fillId="0" borderId="2" xfId="1" applyNumberFormat="1" applyFont="1" applyBorder="1" applyAlignment="1">
      <alignment wrapText="1"/>
    </xf>
    <xf numFmtId="164" fontId="6" fillId="2" borderId="2" xfId="1" applyNumberFormat="1" applyFont="1" applyFill="1" applyBorder="1" applyAlignment="1">
      <alignment wrapText="1"/>
    </xf>
    <xf numFmtId="164" fontId="7" fillId="0" borderId="0" xfId="1" applyNumberFormat="1" applyFont="1"/>
    <xf numFmtId="164" fontId="3" fillId="0" borderId="1" xfId="1" applyNumberFormat="1" applyFont="1" applyBorder="1" applyAlignment="1">
      <alignment wrapText="1"/>
    </xf>
    <xf numFmtId="164" fontId="4" fillId="0" borderId="0" xfId="1" applyNumberFormat="1" applyFont="1" applyFill="1" applyAlignment="1">
      <alignment wrapText="1"/>
    </xf>
    <xf numFmtId="164" fontId="0" fillId="0" borderId="0" xfId="1" applyNumberFormat="1" applyFont="1"/>
    <xf numFmtId="0" fontId="11" fillId="0" borderId="0" xfId="0" applyFont="1"/>
    <xf numFmtId="164" fontId="3" fillId="0" borderId="0" xfId="0" applyNumberFormat="1" applyFont="1" applyBorder="1" applyAlignment="1">
      <alignment wrapText="1"/>
    </xf>
  </cellXfs>
  <cellStyles count="45">
    <cellStyle name="Comma" xfId="1" builtinId="3"/>
    <cellStyle name="Followed Hyperlink" xfId="5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4" builtinId="8" hidden="1"/>
    <cellStyle name="Hyperlink" xfId="6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SheetLayoutView="100" workbookViewId="0">
      <pane xSplit="2" ySplit="1" topLeftCell="C2" activePane="bottomRight" state="frozen"/>
      <selection activeCell="M21" sqref="M21"/>
      <selection pane="topRight" activeCell="M21" sqref="M21"/>
      <selection pane="bottomLeft" activeCell="M21" sqref="M21"/>
      <selection pane="bottomRight" activeCell="E2" sqref="E2"/>
    </sheetView>
  </sheetViews>
  <sheetFormatPr baseColWidth="10" defaultColWidth="8.83203125" defaultRowHeight="10" x14ac:dyDescent="0"/>
  <cols>
    <col min="1" max="1" width="5.6640625" style="95" bestFit="1" customWidth="1"/>
    <col min="2" max="2" width="39.5" style="86" bestFit="1" customWidth="1"/>
    <col min="3" max="3" width="12.5" style="63" bestFit="1" customWidth="1"/>
    <col min="4" max="4" width="9.6640625" style="97" customWidth="1"/>
    <col min="5" max="5" width="13" style="67" bestFit="1" customWidth="1"/>
    <col min="6" max="6" width="9.5" style="97" customWidth="1"/>
    <col min="7" max="7" width="9.5" style="98" customWidth="1"/>
    <col min="8" max="8" width="12.5" style="31" bestFit="1" customWidth="1"/>
    <col min="9" max="9" width="11" style="47" bestFit="1" customWidth="1"/>
    <col min="10" max="16384" width="8.83203125" style="86"/>
  </cols>
  <sheetData>
    <row r="1" spans="1:9" s="72" customFormat="1" ht="36" customHeight="1">
      <c r="A1" s="71" t="s">
        <v>0</v>
      </c>
      <c r="B1" s="72" t="s">
        <v>1</v>
      </c>
      <c r="C1" s="3" t="s">
        <v>128</v>
      </c>
      <c r="D1" s="73" t="s">
        <v>94</v>
      </c>
      <c r="E1" s="44" t="s">
        <v>120</v>
      </c>
      <c r="F1" s="73" t="s">
        <v>94</v>
      </c>
      <c r="G1" s="37" t="s">
        <v>111</v>
      </c>
      <c r="H1" s="3" t="s">
        <v>112</v>
      </c>
      <c r="I1" s="44" t="s">
        <v>113</v>
      </c>
    </row>
    <row r="2" spans="1:9" s="74" customFormat="1" ht="21" customHeight="1">
      <c r="B2" s="75" t="s">
        <v>93</v>
      </c>
      <c r="C2" s="7">
        <f>C3+C5+C9+C31+C35+C48+C58+C65+C71+C75+C77+C79+C82+C84+C89+C93+C96</f>
        <v>120091863</v>
      </c>
      <c r="D2" s="76"/>
      <c r="E2" s="7">
        <f>E3+E5+E9+E31+E35+E48+E58+E65+E71+E75+E77+E79+E82+E84+E89+E93+E96</f>
        <v>0</v>
      </c>
      <c r="F2" s="76"/>
      <c r="G2" s="38"/>
      <c r="H2" s="21"/>
      <c r="I2" s="45"/>
    </row>
    <row r="3" spans="1:9" s="78" customFormat="1" ht="21" customHeight="1">
      <c r="A3" s="77">
        <v>22</v>
      </c>
      <c r="B3" s="78" t="s">
        <v>2</v>
      </c>
      <c r="C3" s="79">
        <v>639403</v>
      </c>
      <c r="D3" s="80"/>
      <c r="E3" s="81"/>
      <c r="F3" s="80"/>
      <c r="G3" s="82"/>
      <c r="H3" s="83"/>
      <c r="I3" s="84"/>
    </row>
    <row r="4" spans="1:9" s="90" customFormat="1">
      <c r="A4" s="85">
        <v>221</v>
      </c>
      <c r="B4" s="85" t="s">
        <v>2</v>
      </c>
      <c r="C4" s="86">
        <v>639403</v>
      </c>
      <c r="D4" s="87">
        <f>C4/C$2</f>
        <v>5.3242824620016093E-3</v>
      </c>
      <c r="E4" s="66"/>
      <c r="F4" s="87" t="e">
        <f>E4/E$2</f>
        <v>#DIV/0!</v>
      </c>
      <c r="G4" s="88" t="e">
        <f>F4/D4</f>
        <v>#DIV/0!</v>
      </c>
      <c r="H4" s="89">
        <f>E$2*D4</f>
        <v>0</v>
      </c>
      <c r="I4" s="46" t="e">
        <f>IF(G4&gt;1,E4-H4,0)</f>
        <v>#DIV/0!</v>
      </c>
    </row>
    <row r="5" spans="1:9" s="78" customFormat="1" ht="21" customHeight="1">
      <c r="A5" s="77">
        <v>23</v>
      </c>
      <c r="B5" s="78" t="s">
        <v>121</v>
      </c>
      <c r="C5" s="79">
        <v>7043631</v>
      </c>
      <c r="D5" s="80"/>
      <c r="E5" s="81"/>
      <c r="F5" s="80"/>
      <c r="G5" s="82"/>
      <c r="H5" s="83"/>
      <c r="I5" s="84"/>
    </row>
    <row r="6" spans="1:9" s="90" customFormat="1">
      <c r="A6" s="85">
        <v>236</v>
      </c>
      <c r="B6" s="85" t="s">
        <v>122</v>
      </c>
      <c r="C6" s="86">
        <v>1553559</v>
      </c>
      <c r="D6" s="87">
        <f>C6/C$2</f>
        <v>1.2936421845666596E-2</v>
      </c>
      <c r="E6" s="66"/>
      <c r="F6" s="87" t="e">
        <f>E6/E$2</f>
        <v>#DIV/0!</v>
      </c>
      <c r="G6" s="88" t="e">
        <f>F6/D6</f>
        <v>#DIV/0!</v>
      </c>
      <c r="H6" s="89">
        <f>E$2*D6</f>
        <v>0</v>
      </c>
      <c r="I6" s="46" t="e">
        <f>IF(G6&gt;1,E6-H6,0)</f>
        <v>#DIV/0!</v>
      </c>
    </row>
    <row r="7" spans="1:9" s="90" customFormat="1">
      <c r="A7" s="85">
        <v>237</v>
      </c>
      <c r="B7" s="85" t="s">
        <v>124</v>
      </c>
      <c r="C7" s="86">
        <v>994866</v>
      </c>
      <c r="D7" s="87">
        <f>C7/C$2</f>
        <v>8.284208231493586E-3</v>
      </c>
      <c r="E7" s="66"/>
      <c r="F7" s="87" t="e">
        <f>E7/E$2</f>
        <v>#DIV/0!</v>
      </c>
      <c r="G7" s="88" t="e">
        <f>F7/D7</f>
        <v>#DIV/0!</v>
      </c>
      <c r="H7" s="89">
        <f>E$2*D7</f>
        <v>0</v>
      </c>
      <c r="I7" s="46" t="e">
        <f>IF(G7&gt;1,E7-H7,0)</f>
        <v>#DIV/0!</v>
      </c>
    </row>
    <row r="8" spans="1:9" s="90" customFormat="1">
      <c r="A8" s="85">
        <v>238</v>
      </c>
      <c r="B8" s="85" t="s">
        <v>123</v>
      </c>
      <c r="C8" s="86">
        <v>4495206</v>
      </c>
      <c r="D8" s="87">
        <f>C8/C$2</f>
        <v>3.7431395331089169E-2</v>
      </c>
      <c r="E8" s="66"/>
      <c r="F8" s="87" t="e">
        <f>E8/E$2</f>
        <v>#DIV/0!</v>
      </c>
      <c r="G8" s="88" t="e">
        <f>F8/D8</f>
        <v>#DIV/0!</v>
      </c>
      <c r="H8" s="89">
        <f>E$2*D8</f>
        <v>0</v>
      </c>
      <c r="I8" s="46" t="e">
        <f>IF(G8&gt;1,E8-H8,0)</f>
        <v>#DIV/0!</v>
      </c>
    </row>
    <row r="9" spans="1:9" s="78" customFormat="1" ht="21" customHeight="1">
      <c r="A9" s="77" t="s">
        <v>115</v>
      </c>
      <c r="B9" s="78" t="s">
        <v>92</v>
      </c>
      <c r="C9" s="79">
        <v>13096159</v>
      </c>
      <c r="D9" s="80"/>
      <c r="E9" s="81"/>
      <c r="F9" s="80"/>
      <c r="G9" s="82"/>
      <c r="H9" s="83"/>
      <c r="I9" s="84"/>
    </row>
    <row r="10" spans="1:9" s="93" customFormat="1">
      <c r="A10" s="91">
        <v>311</v>
      </c>
      <c r="B10" s="85" t="s">
        <v>74</v>
      </c>
      <c r="C10" s="86">
        <v>1467458</v>
      </c>
      <c r="D10" s="87">
        <f t="shared" ref="D10:D30" si="0">C10/C$2</f>
        <v>1.2219462362741429E-2</v>
      </c>
      <c r="E10" s="92"/>
      <c r="F10" s="87" t="e">
        <f t="shared" ref="F10:F30" si="1">E10/E$2</f>
        <v>#DIV/0!</v>
      </c>
      <c r="G10" s="88" t="e">
        <f t="shared" ref="G10:G30" si="2">F10/D10</f>
        <v>#DIV/0!</v>
      </c>
      <c r="H10" s="89">
        <f t="shared" ref="H10:H30" si="3">E$2*D10</f>
        <v>0</v>
      </c>
      <c r="I10" s="46" t="e">
        <f t="shared" ref="I10:I30" si="4">IF(G10&gt;1,E10-H10,0)</f>
        <v>#DIV/0!</v>
      </c>
    </row>
    <row r="11" spans="1:9" s="93" customFormat="1">
      <c r="A11" s="91">
        <v>312</v>
      </c>
      <c r="B11" s="85" t="s">
        <v>73</v>
      </c>
      <c r="C11" s="86">
        <v>157006</v>
      </c>
      <c r="D11" s="87">
        <f t="shared" si="0"/>
        <v>1.3073824993455219E-3</v>
      </c>
      <c r="E11" s="92"/>
      <c r="F11" s="87" t="e">
        <f t="shared" si="1"/>
        <v>#DIV/0!</v>
      </c>
      <c r="G11" s="88" t="e">
        <f t="shared" si="2"/>
        <v>#DIV/0!</v>
      </c>
      <c r="H11" s="89">
        <f t="shared" si="3"/>
        <v>0</v>
      </c>
      <c r="I11" s="46" t="e">
        <f t="shared" si="4"/>
        <v>#DIV/0!</v>
      </c>
    </row>
    <row r="12" spans="1:9" s="93" customFormat="1">
      <c r="A12" s="91">
        <v>313</v>
      </c>
      <c r="B12" s="85" t="s">
        <v>75</v>
      </c>
      <c r="C12" s="86">
        <v>148707</v>
      </c>
      <c r="D12" s="87">
        <f t="shared" si="0"/>
        <v>1.2382770679475593E-3</v>
      </c>
      <c r="E12" s="92"/>
      <c r="F12" s="87" t="e">
        <f t="shared" si="1"/>
        <v>#DIV/0!</v>
      </c>
      <c r="G12" s="88" t="e">
        <f t="shared" si="2"/>
        <v>#DIV/0!</v>
      </c>
      <c r="H12" s="89">
        <f t="shared" si="3"/>
        <v>0</v>
      </c>
      <c r="I12" s="46" t="e">
        <f t="shared" si="4"/>
        <v>#DIV/0!</v>
      </c>
    </row>
    <row r="13" spans="1:9" s="93" customFormat="1">
      <c r="A13" s="91">
        <v>314</v>
      </c>
      <c r="B13" s="85" t="s">
        <v>76</v>
      </c>
      <c r="C13" s="86">
        <v>146243</v>
      </c>
      <c r="D13" s="87">
        <f t="shared" si="0"/>
        <v>1.2177594413703117E-3</v>
      </c>
      <c r="E13" s="92"/>
      <c r="F13" s="87" t="e">
        <f t="shared" si="1"/>
        <v>#DIV/0!</v>
      </c>
      <c r="G13" s="88" t="e">
        <f t="shared" si="2"/>
        <v>#DIV/0!</v>
      </c>
      <c r="H13" s="89">
        <f t="shared" si="3"/>
        <v>0</v>
      </c>
      <c r="I13" s="46" t="e">
        <f t="shared" si="4"/>
        <v>#DIV/0!</v>
      </c>
    </row>
    <row r="14" spans="1:9" s="93" customFormat="1">
      <c r="A14" s="91">
        <v>315</v>
      </c>
      <c r="B14" s="85" t="s">
        <v>71</v>
      </c>
      <c r="C14" s="86">
        <v>166357</v>
      </c>
      <c r="D14" s="87">
        <f t="shared" si="0"/>
        <v>1.3852478914412377E-3</v>
      </c>
      <c r="E14" s="92"/>
      <c r="F14" s="87" t="e">
        <f t="shared" si="1"/>
        <v>#DIV/0!</v>
      </c>
      <c r="G14" s="88" t="e">
        <f t="shared" si="2"/>
        <v>#DIV/0!</v>
      </c>
      <c r="H14" s="89">
        <f t="shared" si="3"/>
        <v>0</v>
      </c>
      <c r="I14" s="46" t="e">
        <f t="shared" si="4"/>
        <v>#DIV/0!</v>
      </c>
    </row>
    <row r="15" spans="1:9" s="93" customFormat="1">
      <c r="A15" s="91">
        <v>316</v>
      </c>
      <c r="B15" s="85" t="s">
        <v>77</v>
      </c>
      <c r="C15" s="86">
        <v>32740</v>
      </c>
      <c r="D15" s="87">
        <f t="shared" si="0"/>
        <v>2.7262463236164467E-4</v>
      </c>
      <c r="E15" s="92"/>
      <c r="F15" s="87" t="e">
        <f t="shared" si="1"/>
        <v>#DIV/0!</v>
      </c>
      <c r="G15" s="88" t="e">
        <f t="shared" si="2"/>
        <v>#DIV/0!</v>
      </c>
      <c r="H15" s="89">
        <f t="shared" si="3"/>
        <v>0</v>
      </c>
      <c r="I15" s="46" t="e">
        <f t="shared" si="4"/>
        <v>#DIV/0!</v>
      </c>
    </row>
    <row r="16" spans="1:9" s="93" customFormat="1">
      <c r="A16" s="91">
        <v>321</v>
      </c>
      <c r="B16" s="85" t="s">
        <v>78</v>
      </c>
      <c r="C16" s="86">
        <v>491280</v>
      </c>
      <c r="D16" s="87">
        <f t="shared" si="0"/>
        <v>4.090868338015541E-3</v>
      </c>
      <c r="E16" s="92"/>
      <c r="F16" s="87" t="e">
        <f t="shared" si="1"/>
        <v>#DIV/0!</v>
      </c>
      <c r="G16" s="88" t="e">
        <f t="shared" si="2"/>
        <v>#DIV/0!</v>
      </c>
      <c r="H16" s="89">
        <f t="shared" si="3"/>
        <v>0</v>
      </c>
      <c r="I16" s="46" t="e">
        <f t="shared" si="4"/>
        <v>#DIV/0!</v>
      </c>
    </row>
    <row r="17" spans="1:9" s="93" customFormat="1">
      <c r="A17" s="91">
        <v>322</v>
      </c>
      <c r="B17" s="85" t="s">
        <v>79</v>
      </c>
      <c r="C17" s="86">
        <v>412912</v>
      </c>
      <c r="D17" s="87">
        <f t="shared" si="0"/>
        <v>3.4383012277859324E-3</v>
      </c>
      <c r="E17" s="92"/>
      <c r="F17" s="87" t="e">
        <f t="shared" si="1"/>
        <v>#DIV/0!</v>
      </c>
      <c r="G17" s="88" t="e">
        <f t="shared" si="2"/>
        <v>#DIV/0!</v>
      </c>
      <c r="H17" s="89">
        <f t="shared" si="3"/>
        <v>0</v>
      </c>
      <c r="I17" s="46" t="e">
        <f t="shared" si="4"/>
        <v>#DIV/0!</v>
      </c>
    </row>
    <row r="18" spans="1:9" s="93" customFormat="1">
      <c r="A18" s="91">
        <v>323</v>
      </c>
      <c r="B18" s="85" t="s">
        <v>80</v>
      </c>
      <c r="C18" s="86">
        <v>626567</v>
      </c>
      <c r="D18" s="87">
        <f t="shared" si="0"/>
        <v>5.2173976183548755E-3</v>
      </c>
      <c r="E18" s="92"/>
      <c r="F18" s="87" t="e">
        <f t="shared" si="1"/>
        <v>#DIV/0!</v>
      </c>
      <c r="G18" s="88" t="e">
        <f t="shared" si="2"/>
        <v>#DIV/0!</v>
      </c>
      <c r="H18" s="89">
        <f t="shared" si="3"/>
        <v>0</v>
      </c>
      <c r="I18" s="46" t="e">
        <f t="shared" si="4"/>
        <v>#DIV/0!</v>
      </c>
    </row>
    <row r="19" spans="1:9" s="93" customFormat="1">
      <c r="A19" s="91">
        <v>324</v>
      </c>
      <c r="B19" s="85" t="s">
        <v>81</v>
      </c>
      <c r="C19" s="86">
        <v>103912</v>
      </c>
      <c r="D19" s="87">
        <f t="shared" si="0"/>
        <v>8.652709467917906E-4</v>
      </c>
      <c r="E19" s="92"/>
      <c r="F19" s="87" t="e">
        <f t="shared" si="1"/>
        <v>#DIV/0!</v>
      </c>
      <c r="G19" s="88" t="e">
        <f t="shared" si="2"/>
        <v>#DIV/0!</v>
      </c>
      <c r="H19" s="89">
        <f t="shared" si="3"/>
        <v>0</v>
      </c>
      <c r="I19" s="46" t="e">
        <f t="shared" si="4"/>
        <v>#DIV/0!</v>
      </c>
    </row>
    <row r="20" spans="1:9" s="93" customFormat="1">
      <c r="A20" s="91">
        <v>325</v>
      </c>
      <c r="B20" s="85" t="s">
        <v>82</v>
      </c>
      <c r="C20" s="86">
        <v>810788</v>
      </c>
      <c r="D20" s="87">
        <f t="shared" si="0"/>
        <v>6.7513983024811595E-3</v>
      </c>
      <c r="E20" s="92"/>
      <c r="F20" s="87" t="e">
        <f t="shared" si="1"/>
        <v>#DIV/0!</v>
      </c>
      <c r="G20" s="88" t="e">
        <f t="shared" si="2"/>
        <v>#DIV/0!</v>
      </c>
      <c r="H20" s="89">
        <f t="shared" si="3"/>
        <v>0</v>
      </c>
      <c r="I20" s="46" t="e">
        <f t="shared" si="4"/>
        <v>#DIV/0!</v>
      </c>
    </row>
    <row r="21" spans="1:9" s="93" customFormat="1">
      <c r="A21" s="91">
        <v>326</v>
      </c>
      <c r="B21" s="85" t="s">
        <v>83</v>
      </c>
      <c r="C21" s="86">
        <v>822126</v>
      </c>
      <c r="D21" s="87">
        <f t="shared" si="0"/>
        <v>6.8458093617883168E-3</v>
      </c>
      <c r="E21" s="92"/>
      <c r="F21" s="87" t="e">
        <f t="shared" si="1"/>
        <v>#DIV/0!</v>
      </c>
      <c r="G21" s="88" t="e">
        <f t="shared" si="2"/>
        <v>#DIV/0!</v>
      </c>
      <c r="H21" s="89">
        <f t="shared" si="3"/>
        <v>0</v>
      </c>
      <c r="I21" s="46" t="e">
        <f t="shared" si="4"/>
        <v>#DIV/0!</v>
      </c>
    </row>
    <row r="22" spans="1:9" s="93" customFormat="1">
      <c r="A22" s="91">
        <v>327</v>
      </c>
      <c r="B22" s="85" t="s">
        <v>84</v>
      </c>
      <c r="C22" s="86">
        <v>456083</v>
      </c>
      <c r="D22" s="87">
        <f t="shared" si="0"/>
        <v>3.7977843677885152E-3</v>
      </c>
      <c r="E22" s="92"/>
      <c r="F22" s="87" t="e">
        <f t="shared" si="1"/>
        <v>#DIV/0!</v>
      </c>
      <c r="G22" s="88" t="e">
        <f t="shared" si="2"/>
        <v>#DIV/0!</v>
      </c>
      <c r="H22" s="89">
        <f t="shared" si="3"/>
        <v>0</v>
      </c>
      <c r="I22" s="46" t="e">
        <f t="shared" si="4"/>
        <v>#DIV/0!</v>
      </c>
    </row>
    <row r="23" spans="1:9" s="93" customFormat="1">
      <c r="A23" s="91">
        <v>331</v>
      </c>
      <c r="B23" s="85" t="s">
        <v>85</v>
      </c>
      <c r="C23" s="86">
        <v>431956</v>
      </c>
      <c r="D23" s="87">
        <f t="shared" si="0"/>
        <v>3.5968798319000179E-3</v>
      </c>
      <c r="E23" s="92"/>
      <c r="F23" s="87" t="e">
        <f t="shared" si="1"/>
        <v>#DIV/0!</v>
      </c>
      <c r="G23" s="88" t="e">
        <f t="shared" si="2"/>
        <v>#DIV/0!</v>
      </c>
      <c r="H23" s="89">
        <f t="shared" si="3"/>
        <v>0</v>
      </c>
      <c r="I23" s="46" t="e">
        <f t="shared" si="4"/>
        <v>#DIV/0!</v>
      </c>
    </row>
    <row r="24" spans="1:9" s="93" customFormat="1">
      <c r="A24" s="91">
        <v>332</v>
      </c>
      <c r="B24" s="85" t="s">
        <v>86</v>
      </c>
      <c r="C24" s="86">
        <v>1588102</v>
      </c>
      <c r="D24" s="87">
        <f t="shared" si="0"/>
        <v>1.322405998481346E-2</v>
      </c>
      <c r="E24" s="92"/>
      <c r="F24" s="87" t="e">
        <f t="shared" si="1"/>
        <v>#DIV/0!</v>
      </c>
      <c r="G24" s="88" t="e">
        <f t="shared" si="2"/>
        <v>#DIV/0!</v>
      </c>
      <c r="H24" s="89">
        <f t="shared" si="3"/>
        <v>0</v>
      </c>
      <c r="I24" s="46" t="e">
        <f t="shared" si="4"/>
        <v>#DIV/0!</v>
      </c>
    </row>
    <row r="25" spans="1:9" s="93" customFormat="1">
      <c r="A25" s="91">
        <v>333</v>
      </c>
      <c r="B25" s="85" t="s">
        <v>87</v>
      </c>
      <c r="C25" s="86">
        <v>1149654</v>
      </c>
      <c r="D25" s="87">
        <f t="shared" si="0"/>
        <v>9.5731215361360492E-3</v>
      </c>
      <c r="E25" s="92"/>
      <c r="F25" s="87" t="e">
        <f t="shared" si="1"/>
        <v>#DIV/0!</v>
      </c>
      <c r="G25" s="88" t="e">
        <f t="shared" si="2"/>
        <v>#DIV/0!</v>
      </c>
      <c r="H25" s="89">
        <f t="shared" si="3"/>
        <v>0</v>
      </c>
      <c r="I25" s="46" t="e">
        <f t="shared" si="4"/>
        <v>#DIV/0!</v>
      </c>
    </row>
    <row r="26" spans="1:9" s="93" customFormat="1">
      <c r="A26" s="91">
        <v>334</v>
      </c>
      <c r="B26" s="85" t="s">
        <v>88</v>
      </c>
      <c r="C26" s="86">
        <v>1014545</v>
      </c>
      <c r="D26" s="87">
        <f t="shared" si="0"/>
        <v>8.4480744544699077E-3</v>
      </c>
      <c r="E26" s="92"/>
      <c r="F26" s="87" t="e">
        <f t="shared" si="1"/>
        <v>#DIV/0!</v>
      </c>
      <c r="G26" s="88" t="e">
        <f t="shared" si="2"/>
        <v>#DIV/0!</v>
      </c>
      <c r="H26" s="89">
        <f t="shared" si="3"/>
        <v>0</v>
      </c>
      <c r="I26" s="46" t="e">
        <f t="shared" si="4"/>
        <v>#DIV/0!</v>
      </c>
    </row>
    <row r="27" spans="1:9" s="93" customFormat="1">
      <c r="A27" s="91">
        <v>335</v>
      </c>
      <c r="B27" s="85" t="s">
        <v>89</v>
      </c>
      <c r="C27" s="86">
        <v>403900</v>
      </c>
      <c r="D27" s="87">
        <f t="shared" si="0"/>
        <v>3.3632586747363558E-3</v>
      </c>
      <c r="E27" s="92"/>
      <c r="F27" s="87" t="e">
        <f t="shared" si="1"/>
        <v>#DIV/0!</v>
      </c>
      <c r="G27" s="88" t="e">
        <f t="shared" si="2"/>
        <v>#DIV/0!</v>
      </c>
      <c r="H27" s="89">
        <f t="shared" si="3"/>
        <v>0</v>
      </c>
      <c r="I27" s="46" t="e">
        <f t="shared" si="4"/>
        <v>#DIV/0!</v>
      </c>
    </row>
    <row r="28" spans="1:9" s="93" customFormat="1">
      <c r="A28" s="91">
        <v>336</v>
      </c>
      <c r="B28" s="85" t="s">
        <v>90</v>
      </c>
      <c r="C28" s="86">
        <v>1526879</v>
      </c>
      <c r="D28" s="87">
        <f t="shared" si="0"/>
        <v>1.2714258583864255E-2</v>
      </c>
      <c r="E28" s="92"/>
      <c r="F28" s="87" t="e">
        <f t="shared" si="1"/>
        <v>#DIV/0!</v>
      </c>
      <c r="G28" s="88" t="e">
        <f t="shared" si="2"/>
        <v>#DIV/0!</v>
      </c>
      <c r="H28" s="89">
        <f t="shared" si="3"/>
        <v>0</v>
      </c>
      <c r="I28" s="46" t="e">
        <f t="shared" si="4"/>
        <v>#DIV/0!</v>
      </c>
    </row>
    <row r="29" spans="1:9" s="93" customFormat="1">
      <c r="A29" s="91">
        <v>337</v>
      </c>
      <c r="B29" s="85" t="s">
        <v>91</v>
      </c>
      <c r="C29" s="86">
        <v>489201</v>
      </c>
      <c r="D29" s="87">
        <f t="shared" si="0"/>
        <v>4.0735565905909875E-3</v>
      </c>
      <c r="E29" s="92"/>
      <c r="F29" s="87" t="e">
        <f t="shared" si="1"/>
        <v>#DIV/0!</v>
      </c>
      <c r="G29" s="88" t="e">
        <f t="shared" si="2"/>
        <v>#DIV/0!</v>
      </c>
      <c r="H29" s="89">
        <f t="shared" si="3"/>
        <v>0</v>
      </c>
      <c r="I29" s="46" t="e">
        <f t="shared" si="4"/>
        <v>#DIV/0!</v>
      </c>
    </row>
    <row r="30" spans="1:9" s="93" customFormat="1">
      <c r="A30" s="91">
        <v>339</v>
      </c>
      <c r="B30" s="85" t="s">
        <v>72</v>
      </c>
      <c r="C30" s="86">
        <v>649743</v>
      </c>
      <c r="D30" s="87">
        <f t="shared" si="0"/>
        <v>5.410383216388274E-3</v>
      </c>
      <c r="E30" s="92"/>
      <c r="F30" s="87" t="e">
        <f t="shared" si="1"/>
        <v>#DIV/0!</v>
      </c>
      <c r="G30" s="88" t="e">
        <f t="shared" si="2"/>
        <v>#DIV/0!</v>
      </c>
      <c r="H30" s="89">
        <f t="shared" si="3"/>
        <v>0</v>
      </c>
      <c r="I30" s="46" t="e">
        <f t="shared" si="4"/>
        <v>#DIV/0!</v>
      </c>
    </row>
    <row r="31" spans="1:9" s="78" customFormat="1" ht="21" customHeight="1">
      <c r="A31" s="77">
        <v>42</v>
      </c>
      <c r="B31" s="78" t="s">
        <v>3</v>
      </c>
      <c r="C31" s="79">
        <v>6165204</v>
      </c>
      <c r="D31" s="80"/>
      <c r="E31" s="81"/>
      <c r="F31" s="80"/>
      <c r="G31" s="82"/>
      <c r="H31" s="83"/>
      <c r="I31" s="84"/>
    </row>
    <row r="32" spans="1:9" s="90" customFormat="1">
      <c r="A32" s="85">
        <v>423</v>
      </c>
      <c r="B32" s="85" t="s">
        <v>4</v>
      </c>
      <c r="C32" s="86">
        <v>3552528</v>
      </c>
      <c r="D32" s="87">
        <f>C32/C$2</f>
        <v>2.9581754427441931E-2</v>
      </c>
      <c r="E32" s="66"/>
      <c r="F32" s="87" t="e">
        <f>E32/E$2</f>
        <v>#DIV/0!</v>
      </c>
      <c r="G32" s="88" t="e">
        <f>F32/D32</f>
        <v>#DIV/0!</v>
      </c>
      <c r="H32" s="89">
        <f>E$2*D32</f>
        <v>0</v>
      </c>
      <c r="I32" s="46" t="e">
        <f>IF(G32&gt;1,E32-H32,0)</f>
        <v>#DIV/0!</v>
      </c>
    </row>
    <row r="33" spans="1:9" s="90" customFormat="1">
      <c r="A33" s="85">
        <v>424</v>
      </c>
      <c r="B33" s="85" t="s">
        <v>5</v>
      </c>
      <c r="C33" s="86">
        <v>2313409</v>
      </c>
      <c r="D33" s="87">
        <f>C33/C$2</f>
        <v>1.9263661518849118E-2</v>
      </c>
      <c r="E33" s="66"/>
      <c r="F33" s="87" t="e">
        <f>E33/E$2</f>
        <v>#DIV/0!</v>
      </c>
      <c r="G33" s="88" t="e">
        <f>F33/D33</f>
        <v>#DIV/0!</v>
      </c>
      <c r="H33" s="89">
        <f>E$2*D33</f>
        <v>0</v>
      </c>
      <c r="I33" s="46" t="e">
        <f>IF(G33&gt;1,E33-H33,0)</f>
        <v>#DIV/0!</v>
      </c>
    </row>
    <row r="34" spans="1:9" s="90" customFormat="1">
      <c r="A34" s="85">
        <v>425</v>
      </c>
      <c r="B34" s="85" t="s">
        <v>6</v>
      </c>
      <c r="C34" s="86">
        <v>299267</v>
      </c>
      <c r="D34" s="87">
        <f>C34/C$2</f>
        <v>2.4919839906222454E-3</v>
      </c>
      <c r="E34" s="66"/>
      <c r="F34" s="87" t="e">
        <f>E34/E$2</f>
        <v>#DIV/0!</v>
      </c>
      <c r="G34" s="88" t="e">
        <f>F34/D34</f>
        <v>#DIV/0!</v>
      </c>
      <c r="H34" s="89">
        <f>E$2*D34</f>
        <v>0</v>
      </c>
      <c r="I34" s="46" t="e">
        <f>IF(G34&gt;1,E34-H34,0)</f>
        <v>#DIV/0!</v>
      </c>
    </row>
    <row r="35" spans="1:9" s="78" customFormat="1" ht="21" customHeight="1">
      <c r="A35" s="77" t="s">
        <v>7</v>
      </c>
      <c r="B35" s="78" t="s">
        <v>8</v>
      </c>
      <c r="C35" s="79">
        <v>15614757</v>
      </c>
      <c r="D35" s="80"/>
      <c r="E35" s="81"/>
      <c r="F35" s="80"/>
      <c r="G35" s="82"/>
      <c r="H35" s="83"/>
      <c r="I35" s="84"/>
    </row>
    <row r="36" spans="1:9" s="90" customFormat="1">
      <c r="A36" s="85">
        <v>441</v>
      </c>
      <c r="B36" s="85" t="s">
        <v>9</v>
      </c>
      <c r="C36" s="86">
        <v>1884468</v>
      </c>
      <c r="D36" s="87">
        <f t="shared" ref="D36:D47" si="5">C36/C$2</f>
        <v>1.5691887467846177E-2</v>
      </c>
      <c r="E36" s="66"/>
      <c r="F36" s="87" t="e">
        <f t="shared" ref="F36:F47" si="6">E36/E$2</f>
        <v>#DIV/0!</v>
      </c>
      <c r="G36" s="88" t="e">
        <f t="shared" ref="G36:G47" si="7">F36/D36</f>
        <v>#DIV/0!</v>
      </c>
      <c r="H36" s="89">
        <f t="shared" ref="H36:H47" si="8">E$2*D36</f>
        <v>0</v>
      </c>
      <c r="I36" s="46" t="e">
        <f t="shared" ref="I36:I47" si="9">IF(G36&gt;1,E36-H36,0)</f>
        <v>#DIV/0!</v>
      </c>
    </row>
    <row r="37" spans="1:9" s="90" customFormat="1">
      <c r="A37" s="85">
        <v>442</v>
      </c>
      <c r="B37" s="85" t="s">
        <v>10</v>
      </c>
      <c r="C37" s="86">
        <v>533096</v>
      </c>
      <c r="D37" s="87">
        <f t="shared" si="5"/>
        <v>4.4390684487924052E-3</v>
      </c>
      <c r="E37" s="66"/>
      <c r="F37" s="87" t="e">
        <f t="shared" si="6"/>
        <v>#DIV/0!</v>
      </c>
      <c r="G37" s="88" t="e">
        <f t="shared" si="7"/>
        <v>#DIV/0!</v>
      </c>
      <c r="H37" s="89">
        <f t="shared" si="8"/>
        <v>0</v>
      </c>
      <c r="I37" s="46" t="e">
        <f t="shared" si="9"/>
        <v>#DIV/0!</v>
      </c>
    </row>
    <row r="38" spans="1:9" s="90" customFormat="1">
      <c r="A38" s="85">
        <v>443</v>
      </c>
      <c r="B38" s="85" t="s">
        <v>11</v>
      </c>
      <c r="C38" s="86">
        <v>464927</v>
      </c>
      <c r="D38" s="87">
        <f t="shared" si="5"/>
        <v>3.8714279917532795E-3</v>
      </c>
      <c r="E38" s="66"/>
      <c r="F38" s="87" t="e">
        <f t="shared" si="6"/>
        <v>#DIV/0!</v>
      </c>
      <c r="G38" s="88" t="e">
        <f t="shared" si="7"/>
        <v>#DIV/0!</v>
      </c>
      <c r="H38" s="89">
        <f t="shared" si="8"/>
        <v>0</v>
      </c>
      <c r="I38" s="46" t="e">
        <f t="shared" si="9"/>
        <v>#DIV/0!</v>
      </c>
    </row>
    <row r="39" spans="1:9" s="90" customFormat="1">
      <c r="A39" s="85">
        <v>444</v>
      </c>
      <c r="B39" s="85" t="s">
        <v>12</v>
      </c>
      <c r="C39" s="86">
        <v>1334541</v>
      </c>
      <c r="D39" s="87">
        <f t="shared" si="5"/>
        <v>1.1112667974848554E-2</v>
      </c>
      <c r="E39" s="66"/>
      <c r="F39" s="87" t="e">
        <f t="shared" si="6"/>
        <v>#DIV/0!</v>
      </c>
      <c r="G39" s="88" t="e">
        <f t="shared" si="7"/>
        <v>#DIV/0!</v>
      </c>
      <c r="H39" s="89">
        <f t="shared" si="8"/>
        <v>0</v>
      </c>
      <c r="I39" s="46" t="e">
        <f t="shared" si="9"/>
        <v>#DIV/0!</v>
      </c>
    </row>
    <row r="40" spans="1:9" s="90" customFormat="1">
      <c r="A40" s="85">
        <v>445</v>
      </c>
      <c r="B40" s="85" t="s">
        <v>13</v>
      </c>
      <c r="C40" s="86">
        <v>2861854</v>
      </c>
      <c r="D40" s="87">
        <f t="shared" si="5"/>
        <v>2.3830540458848574E-2</v>
      </c>
      <c r="E40" s="66"/>
      <c r="F40" s="87" t="e">
        <f t="shared" si="6"/>
        <v>#DIV/0!</v>
      </c>
      <c r="G40" s="88" t="e">
        <f t="shared" si="7"/>
        <v>#DIV/0!</v>
      </c>
      <c r="H40" s="89">
        <f t="shared" si="8"/>
        <v>0</v>
      </c>
      <c r="I40" s="46" t="e">
        <f t="shared" si="9"/>
        <v>#DIV/0!</v>
      </c>
    </row>
    <row r="41" spans="1:9" s="90" customFormat="1">
      <c r="A41" s="85">
        <v>446</v>
      </c>
      <c r="B41" s="85" t="s">
        <v>14</v>
      </c>
      <c r="C41" s="86">
        <v>1025095</v>
      </c>
      <c r="D41" s="87">
        <f t="shared" si="5"/>
        <v>8.5359238702125886E-3</v>
      </c>
      <c r="E41" s="66"/>
      <c r="F41" s="87" t="e">
        <f t="shared" si="6"/>
        <v>#DIV/0!</v>
      </c>
      <c r="G41" s="88" t="e">
        <f t="shared" si="7"/>
        <v>#DIV/0!</v>
      </c>
      <c r="H41" s="89">
        <f t="shared" si="8"/>
        <v>0</v>
      </c>
      <c r="I41" s="46" t="e">
        <f t="shared" si="9"/>
        <v>#DIV/0!</v>
      </c>
    </row>
    <row r="42" spans="1:9" s="90" customFormat="1">
      <c r="A42" s="85">
        <v>447</v>
      </c>
      <c r="B42" s="85" t="s">
        <v>15</v>
      </c>
      <c r="C42" s="86">
        <v>896590</v>
      </c>
      <c r="D42" s="87">
        <f t="shared" si="5"/>
        <v>7.4658680247137142E-3</v>
      </c>
      <c r="E42" s="66"/>
      <c r="F42" s="87" t="e">
        <f t="shared" si="6"/>
        <v>#DIV/0!</v>
      </c>
      <c r="G42" s="88" t="e">
        <f t="shared" si="7"/>
        <v>#DIV/0!</v>
      </c>
      <c r="H42" s="89">
        <f t="shared" si="8"/>
        <v>0</v>
      </c>
      <c r="I42" s="46" t="e">
        <f t="shared" si="9"/>
        <v>#DIV/0!</v>
      </c>
    </row>
    <row r="43" spans="1:9" s="90" customFormat="1">
      <c r="A43" s="85">
        <v>448</v>
      </c>
      <c r="B43" s="85" t="s">
        <v>16</v>
      </c>
      <c r="C43" s="86">
        <v>1648150</v>
      </c>
      <c r="D43" s="87">
        <f t="shared" si="5"/>
        <v>1.3724077209127815E-2</v>
      </c>
      <c r="E43" s="66"/>
      <c r="F43" s="87" t="e">
        <f t="shared" si="6"/>
        <v>#DIV/0!</v>
      </c>
      <c r="G43" s="88" t="e">
        <f t="shared" si="7"/>
        <v>#DIV/0!</v>
      </c>
      <c r="H43" s="89">
        <f t="shared" si="8"/>
        <v>0</v>
      </c>
      <c r="I43" s="46" t="e">
        <f t="shared" si="9"/>
        <v>#DIV/0!</v>
      </c>
    </row>
    <row r="44" spans="1:9" s="90" customFormat="1">
      <c r="A44" s="85">
        <v>451</v>
      </c>
      <c r="B44" s="85" t="s">
        <v>17</v>
      </c>
      <c r="C44" s="86">
        <v>618009</v>
      </c>
      <c r="D44" s="87">
        <f t="shared" si="5"/>
        <v>5.1461355046178272E-3</v>
      </c>
      <c r="E44" s="66"/>
      <c r="F44" s="87" t="e">
        <f t="shared" si="6"/>
        <v>#DIV/0!</v>
      </c>
      <c r="G44" s="88" t="e">
        <f t="shared" si="7"/>
        <v>#DIV/0!</v>
      </c>
      <c r="H44" s="89">
        <f t="shared" si="8"/>
        <v>0</v>
      </c>
      <c r="I44" s="46" t="e">
        <f t="shared" si="9"/>
        <v>#DIV/0!</v>
      </c>
    </row>
    <row r="45" spans="1:9" s="90" customFormat="1">
      <c r="A45" s="85">
        <v>452</v>
      </c>
      <c r="B45" s="85" t="s">
        <v>18</v>
      </c>
      <c r="C45" s="86">
        <v>2977387</v>
      </c>
      <c r="D45" s="87">
        <f t="shared" si="5"/>
        <v>2.4792578994298722E-2</v>
      </c>
      <c r="E45" s="66"/>
      <c r="F45" s="87" t="e">
        <f t="shared" si="6"/>
        <v>#DIV/0!</v>
      </c>
      <c r="G45" s="88" t="e">
        <f t="shared" si="7"/>
        <v>#DIV/0!</v>
      </c>
      <c r="H45" s="89">
        <f t="shared" si="8"/>
        <v>0</v>
      </c>
      <c r="I45" s="46" t="e">
        <f t="shared" si="9"/>
        <v>#DIV/0!</v>
      </c>
    </row>
    <row r="46" spans="1:9" s="90" customFormat="1">
      <c r="A46" s="85">
        <v>453</v>
      </c>
      <c r="B46" s="85" t="s">
        <v>19</v>
      </c>
      <c r="C46" s="86">
        <v>778987</v>
      </c>
      <c r="D46" s="87">
        <f t="shared" si="5"/>
        <v>6.4865926844685558E-3</v>
      </c>
      <c r="E46" s="66"/>
      <c r="F46" s="87" t="e">
        <f t="shared" si="6"/>
        <v>#DIV/0!</v>
      </c>
      <c r="G46" s="88" t="e">
        <f t="shared" si="7"/>
        <v>#DIV/0!</v>
      </c>
      <c r="H46" s="89">
        <f t="shared" si="8"/>
        <v>0</v>
      </c>
      <c r="I46" s="46" t="e">
        <f t="shared" si="9"/>
        <v>#DIV/0!</v>
      </c>
    </row>
    <row r="47" spans="1:9" s="90" customFormat="1">
      <c r="A47" s="85">
        <v>454</v>
      </c>
      <c r="B47" s="85" t="s">
        <v>20</v>
      </c>
      <c r="C47" s="86">
        <v>591653</v>
      </c>
      <c r="D47" s="87">
        <f t="shared" si="5"/>
        <v>4.9266701774790516E-3</v>
      </c>
      <c r="E47" s="66"/>
      <c r="F47" s="87" t="e">
        <f t="shared" si="6"/>
        <v>#DIV/0!</v>
      </c>
      <c r="G47" s="88" t="e">
        <f t="shared" si="7"/>
        <v>#DIV/0!</v>
      </c>
      <c r="H47" s="89">
        <f t="shared" si="8"/>
        <v>0</v>
      </c>
      <c r="I47" s="46" t="e">
        <f t="shared" si="9"/>
        <v>#DIV/0!</v>
      </c>
    </row>
    <row r="48" spans="1:9" s="78" customFormat="1" ht="21" customHeight="1">
      <c r="A48" s="77" t="s">
        <v>21</v>
      </c>
      <c r="B48" s="78" t="s">
        <v>22</v>
      </c>
      <c r="C48" s="79">
        <v>4438903</v>
      </c>
      <c r="D48" s="80"/>
      <c r="E48" s="81"/>
      <c r="F48" s="80"/>
      <c r="G48" s="82"/>
      <c r="H48" s="83"/>
      <c r="I48" s="84"/>
    </row>
    <row r="49" spans="1:9" s="90" customFormat="1">
      <c r="A49" s="85">
        <v>481</v>
      </c>
      <c r="B49" s="85" t="s">
        <v>23</v>
      </c>
      <c r="C49" s="86">
        <v>485710</v>
      </c>
      <c r="D49" s="87">
        <f t="shared" ref="D49:D57" si="10">C49/C$2</f>
        <v>4.0444871772869406E-3</v>
      </c>
      <c r="E49" s="66"/>
      <c r="F49" s="87" t="e">
        <f t="shared" ref="F49:F57" si="11">E49/E$2</f>
        <v>#DIV/0!</v>
      </c>
      <c r="G49" s="88" t="e">
        <f t="shared" ref="G49:G57" si="12">F49/D49</f>
        <v>#DIV/0!</v>
      </c>
      <c r="H49" s="89">
        <f t="shared" ref="H49:H57" si="13">E$2*D49</f>
        <v>0</v>
      </c>
      <c r="I49" s="46" t="e">
        <f t="shared" ref="I49:I57" si="14">IF(G49&gt;1,E49-H49,0)</f>
        <v>#DIV/0!</v>
      </c>
    </row>
    <row r="50" spans="1:9" s="90" customFormat="1">
      <c r="A50" s="85">
        <v>483</v>
      </c>
      <c r="B50" s="85" t="s">
        <v>24</v>
      </c>
      <c r="C50" s="86">
        <v>69028</v>
      </c>
      <c r="D50" s="87">
        <f t="shared" si="10"/>
        <v>5.747933146811121E-4</v>
      </c>
      <c r="E50" s="66"/>
      <c r="F50" s="87" t="e">
        <f t="shared" si="11"/>
        <v>#DIV/0!</v>
      </c>
      <c r="G50" s="88" t="e">
        <f t="shared" si="12"/>
        <v>#DIV/0!</v>
      </c>
      <c r="H50" s="89">
        <f t="shared" si="13"/>
        <v>0</v>
      </c>
      <c r="I50" s="46" t="e">
        <f t="shared" si="14"/>
        <v>#DIV/0!</v>
      </c>
    </row>
    <row r="51" spans="1:9" s="90" customFormat="1">
      <c r="A51" s="85">
        <v>484</v>
      </c>
      <c r="B51" s="85" t="s">
        <v>25</v>
      </c>
      <c r="C51" s="86">
        <v>1426866</v>
      </c>
      <c r="D51" s="87">
        <f t="shared" si="10"/>
        <v>1.1881454449582484E-2</v>
      </c>
      <c r="E51" s="66"/>
      <c r="F51" s="87" t="e">
        <f t="shared" si="11"/>
        <v>#DIV/0!</v>
      </c>
      <c r="G51" s="88" t="e">
        <f t="shared" si="12"/>
        <v>#DIV/0!</v>
      </c>
      <c r="H51" s="89">
        <f t="shared" si="13"/>
        <v>0</v>
      </c>
      <c r="I51" s="46" t="e">
        <f t="shared" si="14"/>
        <v>#DIV/0!</v>
      </c>
    </row>
    <row r="52" spans="1:9" s="90" customFormat="1">
      <c r="A52" s="85">
        <v>485</v>
      </c>
      <c r="B52" s="85" t="s">
        <v>26</v>
      </c>
      <c r="C52" s="86">
        <v>449381</v>
      </c>
      <c r="D52" s="87">
        <f t="shared" si="10"/>
        <v>3.7419770896551085E-3</v>
      </c>
      <c r="E52" s="66"/>
      <c r="F52" s="87" t="e">
        <f t="shared" si="11"/>
        <v>#DIV/0!</v>
      </c>
      <c r="G52" s="88" t="e">
        <f t="shared" si="12"/>
        <v>#DIV/0!</v>
      </c>
      <c r="H52" s="89">
        <f t="shared" si="13"/>
        <v>0</v>
      </c>
      <c r="I52" s="46" t="e">
        <f t="shared" si="14"/>
        <v>#DIV/0!</v>
      </c>
    </row>
    <row r="53" spans="1:9" s="90" customFormat="1">
      <c r="A53" s="85">
        <v>486</v>
      </c>
      <c r="B53" s="85" t="s">
        <v>27</v>
      </c>
      <c r="C53" s="86">
        <v>40176</v>
      </c>
      <c r="D53" s="87">
        <f t="shared" si="10"/>
        <v>3.3454389828226744E-4</v>
      </c>
      <c r="E53" s="66"/>
      <c r="F53" s="87" t="e">
        <f t="shared" si="11"/>
        <v>#DIV/0!</v>
      </c>
      <c r="G53" s="88" t="e">
        <f t="shared" si="12"/>
        <v>#DIV/0!</v>
      </c>
      <c r="H53" s="89">
        <f t="shared" si="13"/>
        <v>0</v>
      </c>
      <c r="I53" s="46" t="e">
        <f t="shared" si="14"/>
        <v>#DIV/0!</v>
      </c>
    </row>
    <row r="54" spans="1:9" s="90" customFormat="1">
      <c r="A54" s="85">
        <v>487</v>
      </c>
      <c r="B54" s="85" t="s">
        <v>28</v>
      </c>
      <c r="C54" s="86">
        <v>23039</v>
      </c>
      <c r="D54" s="87">
        <f t="shared" si="10"/>
        <v>1.9184480467256969E-4</v>
      </c>
      <c r="E54" s="66"/>
      <c r="F54" s="87" t="e">
        <f t="shared" si="11"/>
        <v>#DIV/0!</v>
      </c>
      <c r="G54" s="88" t="e">
        <f t="shared" si="12"/>
        <v>#DIV/0!</v>
      </c>
      <c r="H54" s="89">
        <f t="shared" si="13"/>
        <v>0</v>
      </c>
      <c r="I54" s="46" t="e">
        <f t="shared" si="14"/>
        <v>#DIV/0!</v>
      </c>
    </row>
    <row r="55" spans="1:9" s="90" customFormat="1">
      <c r="A55" s="85">
        <v>488</v>
      </c>
      <c r="B55" s="85" t="s">
        <v>29</v>
      </c>
      <c r="C55" s="86">
        <v>645654</v>
      </c>
      <c r="D55" s="87">
        <f t="shared" si="10"/>
        <v>5.3763342816990026E-3</v>
      </c>
      <c r="E55" s="66"/>
      <c r="F55" s="87" t="e">
        <f t="shared" si="11"/>
        <v>#DIV/0!</v>
      </c>
      <c r="G55" s="88" t="e">
        <f t="shared" si="12"/>
        <v>#DIV/0!</v>
      </c>
      <c r="H55" s="89">
        <f t="shared" si="13"/>
        <v>0</v>
      </c>
      <c r="I55" s="46" t="e">
        <f t="shared" si="14"/>
        <v>#DIV/0!</v>
      </c>
    </row>
    <row r="56" spans="1:9" s="90" customFormat="1">
      <c r="A56" s="85">
        <v>492</v>
      </c>
      <c r="B56" s="85" t="s">
        <v>30</v>
      </c>
      <c r="C56" s="86">
        <v>596269</v>
      </c>
      <c r="D56" s="87">
        <f t="shared" si="10"/>
        <v>4.9651074194760388E-3</v>
      </c>
      <c r="E56" s="66"/>
      <c r="F56" s="87" t="e">
        <f t="shared" si="11"/>
        <v>#DIV/0!</v>
      </c>
      <c r="G56" s="88" t="e">
        <f t="shared" si="12"/>
        <v>#DIV/0!</v>
      </c>
      <c r="H56" s="89">
        <f t="shared" si="13"/>
        <v>0</v>
      </c>
      <c r="I56" s="46" t="e">
        <f t="shared" si="14"/>
        <v>#DIV/0!</v>
      </c>
    </row>
    <row r="57" spans="1:9" s="90" customFormat="1">
      <c r="A57" s="85">
        <v>493</v>
      </c>
      <c r="B57" s="85" t="s">
        <v>31</v>
      </c>
      <c r="C57" s="86">
        <v>702780</v>
      </c>
      <c r="D57" s="87">
        <f t="shared" si="10"/>
        <v>5.8520201322882302E-3</v>
      </c>
      <c r="E57" s="66"/>
      <c r="F57" s="87" t="e">
        <f t="shared" si="11"/>
        <v>#DIV/0!</v>
      </c>
      <c r="G57" s="88" t="e">
        <f t="shared" si="12"/>
        <v>#DIV/0!</v>
      </c>
      <c r="H57" s="89">
        <f t="shared" si="13"/>
        <v>0</v>
      </c>
      <c r="I57" s="46" t="e">
        <f t="shared" si="14"/>
        <v>#DIV/0!</v>
      </c>
    </row>
    <row r="58" spans="1:9" s="78" customFormat="1" ht="21" customHeight="1">
      <c r="A58" s="77">
        <v>51</v>
      </c>
      <c r="B58" s="78" t="s">
        <v>32</v>
      </c>
      <c r="C58" s="79">
        <v>3434234</v>
      </c>
      <c r="D58" s="80"/>
      <c r="E58" s="81"/>
      <c r="F58" s="80"/>
      <c r="G58" s="82"/>
      <c r="H58" s="83"/>
      <c r="I58" s="84"/>
    </row>
    <row r="59" spans="1:9" s="90" customFormat="1">
      <c r="A59" s="85">
        <v>511</v>
      </c>
      <c r="B59" s="85" t="s">
        <v>33</v>
      </c>
      <c r="C59" s="86">
        <v>1059123</v>
      </c>
      <c r="D59" s="87">
        <f t="shared" ref="D59:D64" si="15">C59/C$2</f>
        <v>8.8192736255577955E-3</v>
      </c>
      <c r="E59" s="66"/>
      <c r="F59" s="87" t="e">
        <f t="shared" ref="F59:F64" si="16">E59/E$2</f>
        <v>#DIV/0!</v>
      </c>
      <c r="G59" s="88" t="e">
        <f t="shared" ref="G59:G64" si="17">F59/D59</f>
        <v>#DIV/0!</v>
      </c>
      <c r="H59" s="89">
        <f t="shared" ref="H59:H64" si="18">E$2*D59</f>
        <v>0</v>
      </c>
      <c r="I59" s="46" t="e">
        <f t="shared" ref="I59:I64" si="19">IF(G59&gt;1,E59-H59,0)</f>
        <v>#DIV/0!</v>
      </c>
    </row>
    <row r="60" spans="1:9" s="90" customFormat="1">
      <c r="A60" s="85">
        <v>512</v>
      </c>
      <c r="B60" s="85" t="s">
        <v>34</v>
      </c>
      <c r="C60" s="86">
        <v>351533</v>
      </c>
      <c r="D60" s="87">
        <f t="shared" si="15"/>
        <v>2.9272008212579731E-3</v>
      </c>
      <c r="E60" s="66"/>
      <c r="F60" s="87" t="e">
        <f t="shared" si="16"/>
        <v>#DIV/0!</v>
      </c>
      <c r="G60" s="88" t="e">
        <f t="shared" si="17"/>
        <v>#DIV/0!</v>
      </c>
      <c r="H60" s="89">
        <f t="shared" si="18"/>
        <v>0</v>
      </c>
      <c r="I60" s="46" t="e">
        <f t="shared" si="19"/>
        <v>#DIV/0!</v>
      </c>
    </row>
    <row r="61" spans="1:9" s="90" customFormat="1">
      <c r="A61" s="85">
        <v>515</v>
      </c>
      <c r="B61" s="85" t="s">
        <v>35</v>
      </c>
      <c r="C61" s="86">
        <v>291556</v>
      </c>
      <c r="D61" s="87">
        <f t="shared" si="15"/>
        <v>2.4277748110211263E-3</v>
      </c>
      <c r="E61" s="66"/>
      <c r="F61" s="87" t="e">
        <f t="shared" si="16"/>
        <v>#DIV/0!</v>
      </c>
      <c r="G61" s="88" t="e">
        <f t="shared" si="17"/>
        <v>#DIV/0!</v>
      </c>
      <c r="H61" s="89">
        <f t="shared" si="18"/>
        <v>0</v>
      </c>
      <c r="I61" s="46" t="e">
        <f t="shared" si="19"/>
        <v>#DIV/0!</v>
      </c>
    </row>
    <row r="62" spans="1:9" s="90" customFormat="1">
      <c r="A62" s="85">
        <v>517</v>
      </c>
      <c r="B62" s="85" t="s">
        <v>36</v>
      </c>
      <c r="C62" s="86">
        <v>1200479</v>
      </c>
      <c r="D62" s="87">
        <f t="shared" si="15"/>
        <v>9.9963392190859767E-3</v>
      </c>
      <c r="E62" s="66"/>
      <c r="F62" s="87" t="e">
        <f t="shared" si="16"/>
        <v>#DIV/0!</v>
      </c>
      <c r="G62" s="88" t="e">
        <f t="shared" si="17"/>
        <v>#DIV/0!</v>
      </c>
      <c r="H62" s="89">
        <f t="shared" si="18"/>
        <v>0</v>
      </c>
      <c r="I62" s="46" t="e">
        <f t="shared" si="19"/>
        <v>#DIV/0!</v>
      </c>
    </row>
    <row r="63" spans="1:9" s="90" customFormat="1">
      <c r="A63" s="85">
        <v>518</v>
      </c>
      <c r="B63" s="85" t="s">
        <v>37</v>
      </c>
      <c r="C63" s="86">
        <v>391955</v>
      </c>
      <c r="D63" s="87">
        <f t="shared" si="15"/>
        <v>3.2637931514144301E-3</v>
      </c>
      <c r="E63" s="66"/>
      <c r="F63" s="87" t="e">
        <f t="shared" si="16"/>
        <v>#DIV/0!</v>
      </c>
      <c r="G63" s="88" t="e">
        <f t="shared" si="17"/>
        <v>#DIV/0!</v>
      </c>
      <c r="H63" s="89">
        <f t="shared" si="18"/>
        <v>0</v>
      </c>
      <c r="I63" s="46" t="e">
        <f t="shared" si="19"/>
        <v>#DIV/0!</v>
      </c>
    </row>
    <row r="64" spans="1:9" s="90" customFormat="1">
      <c r="A64" s="85">
        <v>519</v>
      </c>
      <c r="B64" s="85" t="s">
        <v>38</v>
      </c>
      <c r="C64" s="86">
        <v>139588</v>
      </c>
      <c r="D64" s="87">
        <f t="shared" si="15"/>
        <v>1.1623435303022987E-3</v>
      </c>
      <c r="E64" s="66"/>
      <c r="F64" s="87" t="e">
        <f t="shared" si="16"/>
        <v>#DIV/0!</v>
      </c>
      <c r="G64" s="88" t="e">
        <f t="shared" si="17"/>
        <v>#DIV/0!</v>
      </c>
      <c r="H64" s="89">
        <f t="shared" si="18"/>
        <v>0</v>
      </c>
      <c r="I64" s="46" t="e">
        <f t="shared" si="19"/>
        <v>#DIV/0!</v>
      </c>
    </row>
    <row r="65" spans="1:9" s="78" customFormat="1" ht="21" customHeight="1">
      <c r="A65" s="77">
        <v>52</v>
      </c>
      <c r="B65" s="78" t="s">
        <v>39</v>
      </c>
      <c r="C65" s="79">
        <v>6511616</v>
      </c>
      <c r="D65" s="80"/>
      <c r="E65" s="81"/>
      <c r="F65" s="80"/>
      <c r="G65" s="82"/>
      <c r="H65" s="83"/>
      <c r="I65" s="84"/>
    </row>
    <row r="66" spans="1:9" s="90" customFormat="1">
      <c r="A66" s="85">
        <v>521</v>
      </c>
      <c r="B66" s="85" t="s">
        <v>40</v>
      </c>
      <c r="C66" s="86">
        <v>19031</v>
      </c>
      <c r="D66" s="87">
        <f>C66/C$2</f>
        <v>1.5847035364918938E-4</v>
      </c>
      <c r="E66" s="66"/>
      <c r="F66" s="87" t="e">
        <f>E66/E$2</f>
        <v>#DIV/0!</v>
      </c>
      <c r="G66" s="88" t="e">
        <f>F66/D66</f>
        <v>#DIV/0!</v>
      </c>
      <c r="H66" s="89">
        <f>E$2*D66</f>
        <v>0</v>
      </c>
      <c r="I66" s="46" t="e">
        <f>IF(G66&gt;1,E66-H66,0)</f>
        <v>#DIV/0!</v>
      </c>
    </row>
    <row r="67" spans="1:9" s="90" customFormat="1">
      <c r="A67" s="85">
        <v>522</v>
      </c>
      <c r="B67" s="85" t="s">
        <v>41</v>
      </c>
      <c r="C67" s="86">
        <v>3077063</v>
      </c>
      <c r="D67" s="87">
        <f>C67/C$2</f>
        <v>2.5622576943452029E-2</v>
      </c>
      <c r="E67" s="66"/>
      <c r="F67" s="87" t="e">
        <f>E67/E$2</f>
        <v>#DIV/0!</v>
      </c>
      <c r="G67" s="88" t="e">
        <f>F67/D67</f>
        <v>#DIV/0!</v>
      </c>
      <c r="H67" s="89">
        <f>E$2*D67</f>
        <v>0</v>
      </c>
      <c r="I67" s="46" t="e">
        <f>IF(G67&gt;1,E67-H67,0)</f>
        <v>#DIV/0!</v>
      </c>
    </row>
    <row r="68" spans="1:9" s="90" customFormat="1">
      <c r="A68" s="85">
        <v>523</v>
      </c>
      <c r="B68" s="85" t="s">
        <v>42</v>
      </c>
      <c r="C68" s="86">
        <v>973920</v>
      </c>
      <c r="D68" s="87">
        <f>C68/C$2</f>
        <v>8.1097917516693031E-3</v>
      </c>
      <c r="E68" s="66"/>
      <c r="F68" s="87" t="e">
        <f>E68/E$2</f>
        <v>#DIV/0!</v>
      </c>
      <c r="G68" s="88" t="e">
        <f>F68/D68</f>
        <v>#DIV/0!</v>
      </c>
      <c r="H68" s="89">
        <f>E$2*D68</f>
        <v>0</v>
      </c>
      <c r="I68" s="46" t="e">
        <f>IF(G68&gt;1,E68-H68,0)</f>
        <v>#DIV/0!</v>
      </c>
    </row>
    <row r="69" spans="1:9" s="90" customFormat="1">
      <c r="A69" s="85">
        <v>524</v>
      </c>
      <c r="B69" s="85" t="s">
        <v>43</v>
      </c>
      <c r="C69" s="86">
        <v>2431680</v>
      </c>
      <c r="D69" s="87">
        <f>C69/C$2</f>
        <v>2.0248499267598172E-2</v>
      </c>
      <c r="E69" s="66"/>
      <c r="F69" s="87" t="e">
        <f>E69/E$2</f>
        <v>#DIV/0!</v>
      </c>
      <c r="G69" s="88" t="e">
        <f>F69/D69</f>
        <v>#DIV/0!</v>
      </c>
      <c r="H69" s="89">
        <f>E$2*D69</f>
        <v>0</v>
      </c>
      <c r="I69" s="46" t="e">
        <f>IF(G69&gt;1,E69-H69,0)</f>
        <v>#DIV/0!</v>
      </c>
    </row>
    <row r="70" spans="1:9" s="90" customFormat="1">
      <c r="A70" s="85">
        <v>525</v>
      </c>
      <c r="B70" s="85" t="s">
        <v>44</v>
      </c>
      <c r="C70" s="86">
        <v>9922</v>
      </c>
      <c r="D70" s="87">
        <f>C70/C$2</f>
        <v>8.2620085592310276E-5</v>
      </c>
      <c r="E70" s="66"/>
      <c r="F70" s="87" t="e">
        <f>E70/E$2</f>
        <v>#DIV/0!</v>
      </c>
      <c r="G70" s="88" t="e">
        <f>F70/D70</f>
        <v>#DIV/0!</v>
      </c>
      <c r="H70" s="89">
        <f>E$2*D70</f>
        <v>0</v>
      </c>
      <c r="I70" s="46" t="e">
        <f>IF(G70&gt;1,E70-H70,0)</f>
        <v>#DIV/0!</v>
      </c>
    </row>
    <row r="71" spans="1:9" s="78" customFormat="1" ht="21" customHeight="1">
      <c r="A71" s="77">
        <v>53</v>
      </c>
      <c r="B71" s="78" t="s">
        <v>45</v>
      </c>
      <c r="C71" s="79">
        <v>2196314</v>
      </c>
      <c r="D71" s="80"/>
      <c r="E71" s="81"/>
      <c r="F71" s="80"/>
      <c r="G71" s="82"/>
      <c r="H71" s="83"/>
      <c r="I71" s="84"/>
    </row>
    <row r="72" spans="1:9" s="90" customFormat="1">
      <c r="A72" s="85">
        <v>531</v>
      </c>
      <c r="B72" s="85" t="s">
        <v>46</v>
      </c>
      <c r="C72" s="86">
        <v>1528250</v>
      </c>
      <c r="D72" s="87">
        <f>C72/C$2</f>
        <v>1.2725674844431384E-2</v>
      </c>
      <c r="E72" s="66"/>
      <c r="F72" s="87" t="e">
        <f>E72/E$2</f>
        <v>#DIV/0!</v>
      </c>
      <c r="G72" s="88" t="e">
        <f>F72/D72</f>
        <v>#DIV/0!</v>
      </c>
      <c r="H72" s="89">
        <f>E$2*D72</f>
        <v>0</v>
      </c>
      <c r="I72" s="46" t="e">
        <f>IF(G72&gt;1,E72-H72,0)</f>
        <v>#DIV/0!</v>
      </c>
    </row>
    <row r="73" spans="1:9" s="90" customFormat="1">
      <c r="A73" s="85">
        <v>532</v>
      </c>
      <c r="B73" s="85" t="s">
        <v>47</v>
      </c>
      <c r="C73" s="86">
        <v>636058</v>
      </c>
      <c r="D73" s="87">
        <f>C73/C$2</f>
        <v>5.296428784687935E-3</v>
      </c>
      <c r="E73" s="66"/>
      <c r="F73" s="87" t="e">
        <f>E73/E$2</f>
        <v>#DIV/0!</v>
      </c>
      <c r="G73" s="88" t="e">
        <f>F73/D73</f>
        <v>#DIV/0!</v>
      </c>
      <c r="H73" s="89">
        <f>E$2*D73</f>
        <v>0</v>
      </c>
      <c r="I73" s="46" t="e">
        <f>IF(G73&gt;1,E73-H73,0)</f>
        <v>#DIV/0!</v>
      </c>
    </row>
    <row r="74" spans="1:9" s="90" customFormat="1">
      <c r="A74" s="85">
        <v>533</v>
      </c>
      <c r="B74" s="85" t="s">
        <v>48</v>
      </c>
      <c r="C74" s="86">
        <v>32006</v>
      </c>
      <c r="D74" s="87">
        <f>C74/C$2</f>
        <v>2.6651264457442882E-4</v>
      </c>
      <c r="E74" s="66"/>
      <c r="F74" s="87" t="e">
        <f>E74/E$2</f>
        <v>#DIV/0!</v>
      </c>
      <c r="G74" s="88" t="e">
        <f>F74/D74</f>
        <v>#DIV/0!</v>
      </c>
      <c r="H74" s="89">
        <f>E$2*D74</f>
        <v>0</v>
      </c>
      <c r="I74" s="46" t="e">
        <f>IF(G74&gt;1,E74-H74,0)</f>
        <v>#DIV/0!</v>
      </c>
    </row>
    <row r="75" spans="1:9" s="78" customFormat="1">
      <c r="A75" s="77">
        <v>54</v>
      </c>
      <c r="B75" s="78" t="s">
        <v>49</v>
      </c>
      <c r="C75" s="79">
        <v>8032847</v>
      </c>
      <c r="D75" s="80"/>
      <c r="E75" s="81"/>
      <c r="F75" s="80"/>
      <c r="G75" s="82"/>
      <c r="H75" s="83"/>
      <c r="I75" s="84"/>
    </row>
    <row r="76" spans="1:9" s="90" customFormat="1">
      <c r="A76" s="85">
        <v>541</v>
      </c>
      <c r="B76" s="85" t="s">
        <v>49</v>
      </c>
      <c r="C76" s="86">
        <v>8032847</v>
      </c>
      <c r="D76" s="87">
        <f>C76/C$2</f>
        <v>6.6889186322307281E-2</v>
      </c>
      <c r="E76" s="66"/>
      <c r="F76" s="87" t="e">
        <f>E76/E$2</f>
        <v>#DIV/0!</v>
      </c>
      <c r="G76" s="88" t="e">
        <f>F76/D76</f>
        <v>#DIV/0!</v>
      </c>
      <c r="H76" s="89">
        <f>E$2*D76</f>
        <v>0</v>
      </c>
      <c r="I76" s="46" t="e">
        <f>IF(G76&gt;1,E76-H76,0)</f>
        <v>#DIV/0!</v>
      </c>
    </row>
    <row r="77" spans="1:9" s="78" customFormat="1" ht="21" customHeight="1">
      <c r="A77" s="77">
        <v>55</v>
      </c>
      <c r="B77" s="78" t="s">
        <v>50</v>
      </c>
      <c r="C77" s="79">
        <v>2887407</v>
      </c>
      <c r="D77" s="80"/>
      <c r="E77" s="81"/>
      <c r="F77" s="80"/>
      <c r="G77" s="82"/>
      <c r="H77" s="83"/>
      <c r="I77" s="84"/>
    </row>
    <row r="78" spans="1:9" s="90" customFormat="1">
      <c r="A78" s="85">
        <v>551</v>
      </c>
      <c r="B78" s="85" t="s">
        <v>50</v>
      </c>
      <c r="C78" s="86">
        <v>2887407</v>
      </c>
      <c r="D78" s="87">
        <f>C78/C$2</f>
        <v>2.40433192380403E-2</v>
      </c>
      <c r="E78" s="66"/>
      <c r="F78" s="87" t="e">
        <f>E78/E$2</f>
        <v>#DIV/0!</v>
      </c>
      <c r="G78" s="88" t="e">
        <f>F78/D78</f>
        <v>#DIV/0!</v>
      </c>
      <c r="H78" s="89">
        <f>E$2*D78</f>
        <v>0</v>
      </c>
      <c r="I78" s="46" t="e">
        <f>IF(G78&gt;1,E78-H78,0)</f>
        <v>#DIV/0!</v>
      </c>
    </row>
    <row r="79" spans="1:9" s="78" customFormat="1" ht="20">
      <c r="A79" s="77">
        <v>56</v>
      </c>
      <c r="B79" s="78" t="s">
        <v>51</v>
      </c>
      <c r="C79" s="79">
        <v>10224557</v>
      </c>
      <c r="D79" s="80"/>
      <c r="E79" s="81"/>
      <c r="F79" s="80"/>
      <c r="G79" s="82"/>
      <c r="H79" s="83"/>
      <c r="I79" s="84"/>
    </row>
    <row r="80" spans="1:9" s="90" customFormat="1">
      <c r="A80" s="85">
        <v>561</v>
      </c>
      <c r="B80" s="85" t="s">
        <v>52</v>
      </c>
      <c r="C80" s="86">
        <v>9857294</v>
      </c>
      <c r="D80" s="87">
        <f>C80/C$2</f>
        <v>8.2081281393727737E-2</v>
      </c>
      <c r="E80" s="94"/>
      <c r="F80" s="87" t="e">
        <f>E80/E$2</f>
        <v>#DIV/0!</v>
      </c>
      <c r="G80" s="88" t="e">
        <f>F80/D80</f>
        <v>#DIV/0!</v>
      </c>
      <c r="H80" s="89">
        <f>E$2*D80</f>
        <v>0</v>
      </c>
      <c r="I80" s="46" t="e">
        <f>IF(G80&gt;1,E80-H80,0)</f>
        <v>#DIV/0!</v>
      </c>
    </row>
    <row r="81" spans="1:9" s="90" customFormat="1">
      <c r="A81" s="85">
        <v>562</v>
      </c>
      <c r="B81" s="85" t="s">
        <v>53</v>
      </c>
      <c r="C81" s="86">
        <v>367263</v>
      </c>
      <c r="D81" s="87">
        <f>C81/C$2</f>
        <v>3.0581838837823675E-3</v>
      </c>
      <c r="E81" s="66"/>
      <c r="F81" s="87" t="e">
        <f>E81/E$2</f>
        <v>#DIV/0!</v>
      </c>
      <c r="G81" s="88" t="e">
        <f>F81/D81</f>
        <v>#DIV/0!</v>
      </c>
      <c r="H81" s="89">
        <f>E$2*D81</f>
        <v>0</v>
      </c>
      <c r="I81" s="46" t="e">
        <f>IF(G81&gt;1,E81-H81,0)</f>
        <v>#DIV/0!</v>
      </c>
    </row>
    <row r="82" spans="1:9" s="78" customFormat="1" ht="21" customHeight="1">
      <c r="A82" s="77">
        <v>61</v>
      </c>
      <c r="B82" s="78" t="s">
        <v>54</v>
      </c>
      <c r="C82" s="79">
        <v>3141297</v>
      </c>
      <c r="D82" s="80"/>
      <c r="E82" s="81"/>
      <c r="F82" s="80"/>
      <c r="G82" s="82"/>
      <c r="H82" s="83"/>
      <c r="I82" s="84"/>
    </row>
    <row r="83" spans="1:9" s="90" customFormat="1">
      <c r="A83" s="85">
        <v>611</v>
      </c>
      <c r="B83" s="85" t="s">
        <v>54</v>
      </c>
      <c r="C83" s="86">
        <v>3141297</v>
      </c>
      <c r="D83" s="87">
        <f>C83/C$2</f>
        <v>2.6157450817462961E-2</v>
      </c>
      <c r="E83" s="66"/>
      <c r="F83" s="87" t="e">
        <f>E83/E$2</f>
        <v>#DIV/0!</v>
      </c>
      <c r="G83" s="88" t="e">
        <f>F83/D83</f>
        <v>#DIV/0!</v>
      </c>
      <c r="H83" s="89">
        <f>E$2*D83</f>
        <v>0</v>
      </c>
      <c r="I83" s="46" t="e">
        <f>IF(G83&gt;1,E83-H83,0)</f>
        <v>#DIV/0!</v>
      </c>
    </row>
    <row r="84" spans="1:9" s="78" customFormat="1" ht="21" customHeight="1">
      <c r="A84" s="77">
        <v>62</v>
      </c>
      <c r="B84" s="78" t="s">
        <v>55</v>
      </c>
      <c r="C84" s="79">
        <v>17217256</v>
      </c>
      <c r="D84" s="80"/>
      <c r="E84" s="81"/>
      <c r="F84" s="80"/>
      <c r="G84" s="82"/>
      <c r="H84" s="83"/>
      <c r="I84" s="84"/>
    </row>
    <row r="85" spans="1:9" s="90" customFormat="1">
      <c r="A85" s="85">
        <v>621</v>
      </c>
      <c r="B85" s="85" t="s">
        <v>56</v>
      </c>
      <c r="C85" s="86">
        <v>5886549</v>
      </c>
      <c r="D85" s="87">
        <f>C85/C$2</f>
        <v>4.9017051221863381E-2</v>
      </c>
      <c r="E85" s="66"/>
      <c r="F85" s="87" t="e">
        <f>E85/E$2</f>
        <v>#DIV/0!</v>
      </c>
      <c r="G85" s="88" t="e">
        <f>F85/D85</f>
        <v>#DIV/0!</v>
      </c>
      <c r="H85" s="89">
        <f>E$2*D85</f>
        <v>0</v>
      </c>
      <c r="I85" s="46" t="e">
        <f>IF(G85&gt;1,E85-H85,0)</f>
        <v>#DIV/0!</v>
      </c>
    </row>
    <row r="86" spans="1:9" s="90" customFormat="1">
      <c r="A86" s="85">
        <v>622</v>
      </c>
      <c r="B86" s="85" t="s">
        <v>57</v>
      </c>
      <c r="C86" s="86">
        <v>5585159</v>
      </c>
      <c r="D86" s="87">
        <f>C86/C$2</f>
        <v>4.6507389097627708E-2</v>
      </c>
      <c r="E86" s="66"/>
      <c r="F86" s="87" t="e">
        <f>E86/E$2</f>
        <v>#DIV/0!</v>
      </c>
      <c r="G86" s="88" t="e">
        <f>F86/D86</f>
        <v>#DIV/0!</v>
      </c>
      <c r="H86" s="89">
        <f>E$2*D86</f>
        <v>0</v>
      </c>
      <c r="I86" s="46" t="e">
        <f>IF(G86&gt;1,E86-H86,0)</f>
        <v>#DIV/0!</v>
      </c>
    </row>
    <row r="87" spans="1:9" s="90" customFormat="1">
      <c r="A87" s="85">
        <v>623</v>
      </c>
      <c r="B87" s="85" t="s">
        <v>58</v>
      </c>
      <c r="C87" s="86">
        <v>3129206</v>
      </c>
      <c r="D87" s="87">
        <f>C87/C$2</f>
        <v>2.6056769558150665E-2</v>
      </c>
      <c r="E87" s="66"/>
      <c r="F87" s="87" t="e">
        <f>E87/E$2</f>
        <v>#DIV/0!</v>
      </c>
      <c r="G87" s="88" t="e">
        <f>F87/D87</f>
        <v>#DIV/0!</v>
      </c>
      <c r="H87" s="89">
        <f>E$2*D87</f>
        <v>0</v>
      </c>
      <c r="I87" s="46" t="e">
        <f>IF(G87&gt;1,E87-H87,0)</f>
        <v>#DIV/0!</v>
      </c>
    </row>
    <row r="88" spans="1:9" s="90" customFormat="1">
      <c r="A88" s="85">
        <v>624</v>
      </c>
      <c r="B88" s="85" t="s">
        <v>59</v>
      </c>
      <c r="C88" s="86">
        <v>2616342</v>
      </c>
      <c r="D88" s="87">
        <f>C88/C$2</f>
        <v>2.1786172140572088E-2</v>
      </c>
      <c r="E88" s="66"/>
      <c r="F88" s="87" t="e">
        <f>E88/E$2</f>
        <v>#DIV/0!</v>
      </c>
      <c r="G88" s="88" t="e">
        <f>F88/D88</f>
        <v>#DIV/0!</v>
      </c>
      <c r="H88" s="89">
        <f>E$2*D88</f>
        <v>0</v>
      </c>
      <c r="I88" s="46" t="e">
        <f>IF(G88&gt;1,E88-H88,0)</f>
        <v>#DIV/0!</v>
      </c>
    </row>
    <row r="89" spans="1:9" s="78" customFormat="1" ht="21" customHeight="1">
      <c r="A89" s="77">
        <v>71</v>
      </c>
      <c r="B89" s="78" t="s">
        <v>60</v>
      </c>
      <c r="C89" s="79">
        <v>2069346</v>
      </c>
      <c r="D89" s="80"/>
      <c r="E89" s="81"/>
      <c r="F89" s="80"/>
      <c r="G89" s="82"/>
      <c r="H89" s="83"/>
      <c r="I89" s="84"/>
    </row>
    <row r="90" spans="1:9" s="90" customFormat="1">
      <c r="A90" s="85">
        <v>711</v>
      </c>
      <c r="B90" s="85" t="s">
        <v>61</v>
      </c>
      <c r="C90" s="86">
        <v>452224</v>
      </c>
      <c r="D90" s="87">
        <f>C90/C$2</f>
        <v>3.765650633632022E-3</v>
      </c>
      <c r="E90" s="66"/>
      <c r="F90" s="87" t="e">
        <f>E90/E$2</f>
        <v>#DIV/0!</v>
      </c>
      <c r="G90" s="88" t="e">
        <f>F90/D90</f>
        <v>#DIV/0!</v>
      </c>
      <c r="H90" s="89">
        <f>E$2*D90</f>
        <v>0</v>
      </c>
      <c r="I90" s="46" t="e">
        <f>IF(G90&gt;1,E90-H90,0)</f>
        <v>#DIV/0!</v>
      </c>
    </row>
    <row r="91" spans="1:9" s="90" customFormat="1">
      <c r="A91" s="85">
        <v>712</v>
      </c>
      <c r="B91" s="85" t="s">
        <v>62</v>
      </c>
      <c r="C91" s="86">
        <v>133466</v>
      </c>
      <c r="D91" s="87">
        <f>C91/C$2</f>
        <v>1.1113658882950296E-3</v>
      </c>
      <c r="E91" s="66"/>
      <c r="F91" s="87" t="e">
        <f>E91/E$2</f>
        <v>#DIV/0!</v>
      </c>
      <c r="G91" s="88" t="e">
        <f>F91/D91</f>
        <v>#DIV/0!</v>
      </c>
      <c r="H91" s="89">
        <f>E$2*D91</f>
        <v>0</v>
      </c>
      <c r="I91" s="46" t="e">
        <f>IF(G91&gt;1,E91-H91,0)</f>
        <v>#DIV/0!</v>
      </c>
    </row>
    <row r="92" spans="1:9" s="90" customFormat="1">
      <c r="A92" s="85">
        <v>713</v>
      </c>
      <c r="B92" s="85" t="s">
        <v>63</v>
      </c>
      <c r="C92" s="86">
        <v>1483656</v>
      </c>
      <c r="D92" s="87">
        <f>C92/C$2</f>
        <v>1.2354342442002087E-2</v>
      </c>
      <c r="E92" s="66"/>
      <c r="F92" s="87" t="e">
        <f>E92/E$2</f>
        <v>#DIV/0!</v>
      </c>
      <c r="G92" s="88" t="e">
        <f>F92/D92</f>
        <v>#DIV/0!</v>
      </c>
      <c r="H92" s="89">
        <f>E$2*D92</f>
        <v>0</v>
      </c>
      <c r="I92" s="46" t="e">
        <f>IF(G92&gt;1,E92-H92,0)</f>
        <v>#DIV/0!</v>
      </c>
    </row>
    <row r="93" spans="1:9" s="78" customFormat="1" ht="21" customHeight="1">
      <c r="A93" s="77">
        <v>72</v>
      </c>
      <c r="B93" s="78" t="s">
        <v>64</v>
      </c>
      <c r="C93" s="79">
        <v>11926329</v>
      </c>
      <c r="D93" s="80"/>
      <c r="E93" s="81"/>
      <c r="F93" s="80"/>
      <c r="G93" s="82"/>
      <c r="H93" s="83"/>
      <c r="I93" s="84"/>
    </row>
    <row r="94" spans="1:9" s="90" customFormat="1">
      <c r="A94" s="85">
        <v>721</v>
      </c>
      <c r="B94" s="85" t="s">
        <v>65</v>
      </c>
      <c r="C94" s="86">
        <v>1976226</v>
      </c>
      <c r="D94" s="87">
        <f>C94/C$2</f>
        <v>1.6455952556918865E-2</v>
      </c>
      <c r="E94" s="66"/>
      <c r="F94" s="87" t="e">
        <f>E94/E$2</f>
        <v>#DIV/0!</v>
      </c>
      <c r="G94" s="88" t="e">
        <f>F94/D94</f>
        <v>#DIV/0!</v>
      </c>
      <c r="H94" s="89">
        <f>E$2*D94</f>
        <v>0</v>
      </c>
      <c r="I94" s="46" t="e">
        <f>IF(G94&gt;1,E94-H94,0)</f>
        <v>#DIV/0!</v>
      </c>
    </row>
    <row r="95" spans="1:9" s="90" customFormat="1">
      <c r="A95" s="85">
        <v>722</v>
      </c>
      <c r="B95" s="85" t="s">
        <v>66</v>
      </c>
      <c r="C95" s="86">
        <v>9950103</v>
      </c>
      <c r="D95" s="87">
        <f>C95/C$2</f>
        <v>8.2854098116539335E-2</v>
      </c>
      <c r="E95" s="66"/>
      <c r="F95" s="87" t="e">
        <f>E95/E$2</f>
        <v>#DIV/0!</v>
      </c>
      <c r="G95" s="88" t="e">
        <f>F95/D95</f>
        <v>#DIV/0!</v>
      </c>
      <c r="H95" s="89">
        <f>E$2*D95</f>
        <v>0</v>
      </c>
      <c r="I95" s="46" t="e">
        <f>IF(G95&gt;1,E95-H95,0)</f>
        <v>#DIV/0!</v>
      </c>
    </row>
    <row r="96" spans="1:9" s="78" customFormat="1">
      <c r="A96" s="77">
        <v>81</v>
      </c>
      <c r="B96" s="78" t="s">
        <v>67</v>
      </c>
      <c r="C96" s="79">
        <v>5452603</v>
      </c>
      <c r="D96" s="80"/>
      <c r="E96" s="81"/>
      <c r="F96" s="80"/>
      <c r="G96" s="82"/>
      <c r="H96" s="83"/>
      <c r="I96" s="84"/>
    </row>
    <row r="97" spans="1:9" s="90" customFormat="1">
      <c r="A97" s="85">
        <v>811</v>
      </c>
      <c r="B97" s="85" t="s">
        <v>68</v>
      </c>
      <c r="C97" s="86">
        <v>1271591</v>
      </c>
      <c r="D97" s="87">
        <f>C97/C$2</f>
        <v>1.0588485915985832E-2</v>
      </c>
      <c r="E97" s="66"/>
      <c r="F97" s="87" t="e">
        <f>E97/E$2</f>
        <v>#DIV/0!</v>
      </c>
      <c r="G97" s="88" t="e">
        <f>F97/D97</f>
        <v>#DIV/0!</v>
      </c>
      <c r="H97" s="89">
        <f>E$2*D97</f>
        <v>0</v>
      </c>
      <c r="I97" s="46" t="e">
        <f>IF(G97&gt;1,E97-H97,0)</f>
        <v>#DIV/0!</v>
      </c>
    </row>
    <row r="98" spans="1:9" s="90" customFormat="1">
      <c r="A98" s="85">
        <v>812</v>
      </c>
      <c r="B98" s="85" t="s">
        <v>69</v>
      </c>
      <c r="C98" s="86">
        <v>1368422</v>
      </c>
      <c r="D98" s="87">
        <f>C98/C$2</f>
        <v>1.139479366724455E-2</v>
      </c>
      <c r="E98" s="66"/>
      <c r="F98" s="87" t="e">
        <f>E98/E$2</f>
        <v>#DIV/0!</v>
      </c>
      <c r="G98" s="88" t="e">
        <f>F98/D98</f>
        <v>#DIV/0!</v>
      </c>
      <c r="H98" s="89">
        <f>E$2*D98</f>
        <v>0</v>
      </c>
      <c r="I98" s="46" t="e">
        <f>IF(G98&gt;1,E98-H98,0)</f>
        <v>#DIV/0!</v>
      </c>
    </row>
    <row r="99" spans="1:9" s="90" customFormat="1">
      <c r="A99" s="85">
        <v>813</v>
      </c>
      <c r="B99" s="85" t="s">
        <v>70</v>
      </c>
      <c r="C99" s="86">
        <v>2812590</v>
      </c>
      <c r="D99" s="87">
        <f>C99/C$2</f>
        <v>2.3420321158645029E-2</v>
      </c>
      <c r="E99" s="66"/>
      <c r="F99" s="87" t="e">
        <f>E99/E$2</f>
        <v>#DIV/0!</v>
      </c>
      <c r="G99" s="88" t="e">
        <f>F99/D99</f>
        <v>#DIV/0!</v>
      </c>
      <c r="H99" s="89">
        <f>E$2*D99</f>
        <v>0</v>
      </c>
      <c r="I99" s="46" t="e">
        <f>IF(G99&gt;1,E99-H99,0)</f>
        <v>#DIV/0!</v>
      </c>
    </row>
    <row r="100" spans="1:9">
      <c r="C100" s="62"/>
      <c r="D100" s="87"/>
      <c r="E100" s="66"/>
      <c r="F100" s="87"/>
      <c r="G100" s="88"/>
      <c r="H100" s="89"/>
      <c r="I100" s="46"/>
    </row>
    <row r="101" spans="1:9">
      <c r="C101" s="96"/>
      <c r="H101" s="43" t="s">
        <v>114</v>
      </c>
      <c r="I101" s="47" t="e">
        <f>SUM(I3:I99)</f>
        <v>#DIV/0!</v>
      </c>
    </row>
    <row r="102" spans="1:9">
      <c r="C102" s="62"/>
    </row>
    <row r="103" spans="1:9">
      <c r="C103" s="62"/>
    </row>
    <row r="104" spans="1:9">
      <c r="C104" s="62"/>
    </row>
    <row r="105" spans="1:9">
      <c r="F105" s="86"/>
      <c r="G105" s="86"/>
      <c r="H105" s="86"/>
      <c r="I105" s="86"/>
    </row>
    <row r="106" spans="1:9">
      <c r="F106" s="86"/>
      <c r="G106" s="86"/>
      <c r="H106" s="86"/>
      <c r="I106" s="86"/>
    </row>
    <row r="107" spans="1:9">
      <c r="F107" s="86"/>
      <c r="G107" s="86"/>
      <c r="H107" s="86"/>
      <c r="I107" s="86"/>
    </row>
    <row r="108" spans="1:9">
      <c r="F108" s="86"/>
      <c r="G108" s="86"/>
      <c r="H108" s="86"/>
      <c r="I108" s="86"/>
    </row>
    <row r="109" spans="1:9">
      <c r="F109" s="86"/>
      <c r="G109" s="86"/>
      <c r="H109" s="86"/>
      <c r="I109" s="86"/>
    </row>
    <row r="110" spans="1:9">
      <c r="F110" s="86"/>
      <c r="G110" s="86"/>
      <c r="H110" s="86"/>
      <c r="I110" s="86"/>
    </row>
    <row r="111" spans="1:9">
      <c r="F111" s="86"/>
      <c r="G111" s="86"/>
      <c r="H111" s="86"/>
      <c r="I111" s="86"/>
    </row>
    <row r="112" spans="1:9">
      <c r="A112" s="86"/>
      <c r="C112" s="86"/>
      <c r="D112" s="86"/>
      <c r="G112" s="86"/>
      <c r="H112" s="86"/>
      <c r="I112" s="86"/>
    </row>
    <row r="113" spans="1:9">
      <c r="A113" s="86"/>
      <c r="C113" s="86"/>
      <c r="D113" s="86"/>
      <c r="E113" s="99"/>
      <c r="F113" s="86"/>
      <c r="G113" s="86"/>
      <c r="H113" s="86"/>
      <c r="I113" s="86"/>
    </row>
  </sheetData>
  <pageMargins left="0.75" right="0.75" top="1" bottom="1" header="0.5" footer="0.5"/>
  <pageSetup scale="9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SheetLayoutView="100" workbookViewId="0">
      <pane xSplit="2" ySplit="1" topLeftCell="C2" activePane="bottomRight" state="frozen"/>
      <selection activeCell="M21" sqref="M21"/>
      <selection pane="topRight" activeCell="M21" sqref="M21"/>
      <selection pane="bottomLeft" activeCell="M21" sqref="M21"/>
      <selection pane="bottomRight" activeCell="E2" sqref="E2"/>
    </sheetView>
  </sheetViews>
  <sheetFormatPr baseColWidth="10" defaultColWidth="8.83203125" defaultRowHeight="10" x14ac:dyDescent="0"/>
  <cols>
    <col min="1" max="1" width="5.6640625" style="95" bestFit="1" customWidth="1"/>
    <col min="2" max="2" width="39.5" style="86" bestFit="1" customWidth="1"/>
    <col min="3" max="3" width="12.5" style="63" bestFit="1" customWidth="1"/>
    <col min="4" max="4" width="9.6640625" style="97" customWidth="1"/>
    <col min="5" max="5" width="13" style="67" bestFit="1" customWidth="1"/>
    <col min="6" max="6" width="9.5" style="97" customWidth="1"/>
    <col min="7" max="7" width="9.5" style="98" customWidth="1"/>
    <col min="8" max="8" width="12.5" style="31" bestFit="1" customWidth="1"/>
    <col min="9" max="9" width="11" style="47" bestFit="1" customWidth="1"/>
    <col min="10" max="16384" width="8.83203125" style="86"/>
  </cols>
  <sheetData>
    <row r="1" spans="1:9" s="72" customFormat="1" ht="36" customHeight="1">
      <c r="A1" s="71" t="s">
        <v>0</v>
      </c>
      <c r="B1" s="72" t="s">
        <v>1</v>
      </c>
      <c r="C1" s="3" t="s">
        <v>125</v>
      </c>
      <c r="D1" s="73" t="s">
        <v>94</v>
      </c>
      <c r="E1" s="44" t="s">
        <v>120</v>
      </c>
      <c r="F1" s="73" t="s">
        <v>94</v>
      </c>
      <c r="G1" s="37" t="s">
        <v>111</v>
      </c>
      <c r="H1" s="3" t="s">
        <v>112</v>
      </c>
      <c r="I1" s="44" t="s">
        <v>113</v>
      </c>
    </row>
    <row r="2" spans="1:9" s="74" customFormat="1" ht="21" customHeight="1">
      <c r="B2" s="75" t="s">
        <v>93</v>
      </c>
      <c r="C2" s="7">
        <f>C3+C5+C9+C31+C35+C48+C58+C65+C71+C75+C77+C79+C82+C84+C89+C93+C96+C101</f>
        <v>130128863</v>
      </c>
      <c r="D2" s="76"/>
      <c r="E2" s="7">
        <f>E3+E5+E9+E31+E35+E48+E58+E65+E71+E75+E77+E79+E82+E84+E89+E93+E96+E101</f>
        <v>0</v>
      </c>
      <c r="F2" s="76"/>
      <c r="G2" s="38"/>
      <c r="H2" s="21"/>
      <c r="I2" s="45"/>
    </row>
    <row r="3" spans="1:9" s="78" customFormat="1" ht="21" customHeight="1">
      <c r="A3" s="77">
        <v>22</v>
      </c>
      <c r="B3" s="78" t="s">
        <v>2</v>
      </c>
      <c r="C3" s="79">
        <v>639403</v>
      </c>
      <c r="D3" s="80"/>
      <c r="E3" s="81"/>
      <c r="F3" s="80"/>
      <c r="G3" s="82"/>
      <c r="H3" s="83"/>
      <c r="I3" s="84"/>
    </row>
    <row r="4" spans="1:9" s="90" customFormat="1">
      <c r="A4" s="85">
        <v>221</v>
      </c>
      <c r="B4" s="85" t="s">
        <v>2</v>
      </c>
      <c r="C4" s="86">
        <v>639403</v>
      </c>
      <c r="D4" s="87">
        <f>C4/C$2</f>
        <v>4.913613976631764E-3</v>
      </c>
      <c r="E4" s="66"/>
      <c r="F4" s="87" t="e">
        <f>E4/E$2</f>
        <v>#DIV/0!</v>
      </c>
      <c r="G4" s="88" t="e">
        <f>F4/D4</f>
        <v>#DIV/0!</v>
      </c>
      <c r="H4" s="89">
        <f>E$2*D4</f>
        <v>0</v>
      </c>
      <c r="I4" s="46" t="e">
        <f>IF(G4&gt;1,E4-H4,0)</f>
        <v>#DIV/0!</v>
      </c>
    </row>
    <row r="5" spans="1:9" s="78" customFormat="1" ht="21" customHeight="1">
      <c r="A5" s="77">
        <v>23</v>
      </c>
      <c r="B5" s="78" t="s">
        <v>121</v>
      </c>
      <c r="C5" s="79">
        <v>7043631</v>
      </c>
      <c r="D5" s="80"/>
      <c r="E5" s="81"/>
      <c r="F5" s="80"/>
      <c r="G5" s="82"/>
      <c r="H5" s="83"/>
      <c r="I5" s="84"/>
    </row>
    <row r="6" spans="1:9" s="90" customFormat="1">
      <c r="A6" s="85">
        <v>236</v>
      </c>
      <c r="B6" s="85" t="s">
        <v>122</v>
      </c>
      <c r="C6" s="86">
        <v>1553559</v>
      </c>
      <c r="D6" s="87">
        <f>C6/C$2</f>
        <v>1.1938619643514444E-2</v>
      </c>
      <c r="E6" s="66"/>
      <c r="F6" s="87" t="e">
        <f>E6/E$2</f>
        <v>#DIV/0!</v>
      </c>
      <c r="G6" s="88" t="e">
        <f>F6/D6</f>
        <v>#DIV/0!</v>
      </c>
      <c r="H6" s="89">
        <f>E$2*D6</f>
        <v>0</v>
      </c>
      <c r="I6" s="46" t="e">
        <f>IF(G6&gt;1,E6-H6,0)</f>
        <v>#DIV/0!</v>
      </c>
    </row>
    <row r="7" spans="1:9" s="90" customFormat="1">
      <c r="A7" s="85">
        <v>237</v>
      </c>
      <c r="B7" s="85" t="s">
        <v>124</v>
      </c>
      <c r="C7" s="86">
        <v>994866</v>
      </c>
      <c r="D7" s="87">
        <f>C7/C$2</f>
        <v>7.6452370140204793E-3</v>
      </c>
      <c r="E7" s="66"/>
      <c r="F7" s="87" t="e">
        <f>E7/E$2</f>
        <v>#DIV/0!</v>
      </c>
      <c r="G7" s="88" t="e">
        <f>F7/D7</f>
        <v>#DIV/0!</v>
      </c>
      <c r="H7" s="89">
        <f>E$2*D7</f>
        <v>0</v>
      </c>
      <c r="I7" s="46" t="e">
        <f>IF(G7&gt;1,E7-H7,0)</f>
        <v>#DIV/0!</v>
      </c>
    </row>
    <row r="8" spans="1:9" s="90" customFormat="1">
      <c r="A8" s="85">
        <v>238</v>
      </c>
      <c r="B8" s="85" t="s">
        <v>123</v>
      </c>
      <c r="C8" s="86">
        <v>4495206</v>
      </c>
      <c r="D8" s="87">
        <f>C8/C$2</f>
        <v>3.4544265556212539E-2</v>
      </c>
      <c r="E8" s="66"/>
      <c r="F8" s="87" t="e">
        <f>E8/E$2</f>
        <v>#DIV/0!</v>
      </c>
      <c r="G8" s="88" t="e">
        <f>F8/D8</f>
        <v>#DIV/0!</v>
      </c>
      <c r="H8" s="89">
        <f>E$2*D8</f>
        <v>0</v>
      </c>
      <c r="I8" s="46" t="e">
        <f>IF(G8&gt;1,E8-H8,0)</f>
        <v>#DIV/0!</v>
      </c>
    </row>
    <row r="9" spans="1:9" s="78" customFormat="1" ht="21" customHeight="1">
      <c r="A9" s="77" t="s">
        <v>115</v>
      </c>
      <c r="B9" s="78" t="s">
        <v>92</v>
      </c>
      <c r="C9" s="79">
        <v>13096159</v>
      </c>
      <c r="D9" s="80"/>
      <c r="E9" s="81"/>
      <c r="F9" s="80"/>
      <c r="G9" s="82"/>
      <c r="H9" s="83"/>
      <c r="I9" s="84"/>
    </row>
    <row r="10" spans="1:9" s="93" customFormat="1">
      <c r="A10" s="91">
        <v>311</v>
      </c>
      <c r="B10" s="85" t="s">
        <v>74</v>
      </c>
      <c r="C10" s="86">
        <v>1467458</v>
      </c>
      <c r="D10" s="87">
        <f t="shared" ref="D10:D30" si="0">C10/C$2</f>
        <v>1.1276960131435252E-2</v>
      </c>
      <c r="E10" s="92"/>
      <c r="F10" s="87" t="e">
        <f t="shared" ref="F10:F30" si="1">E10/E$2</f>
        <v>#DIV/0!</v>
      </c>
      <c r="G10" s="88" t="e">
        <f t="shared" ref="G10:G30" si="2">F10/D10</f>
        <v>#DIV/0!</v>
      </c>
      <c r="H10" s="89">
        <f t="shared" ref="H10:H30" si="3">E$2*D10</f>
        <v>0</v>
      </c>
      <c r="I10" s="46" t="e">
        <f t="shared" ref="I10:I30" si="4">IF(G10&gt;1,E10-H10,0)</f>
        <v>#DIV/0!</v>
      </c>
    </row>
    <row r="11" spans="1:9" s="93" customFormat="1">
      <c r="A11" s="91">
        <v>312</v>
      </c>
      <c r="B11" s="85" t="s">
        <v>73</v>
      </c>
      <c r="C11" s="86">
        <v>157006</v>
      </c>
      <c r="D11" s="87">
        <f t="shared" si="0"/>
        <v>1.2065424716728678E-3</v>
      </c>
      <c r="E11" s="92"/>
      <c r="F11" s="87" t="e">
        <f t="shared" si="1"/>
        <v>#DIV/0!</v>
      </c>
      <c r="G11" s="88" t="e">
        <f t="shared" si="2"/>
        <v>#DIV/0!</v>
      </c>
      <c r="H11" s="89">
        <f t="shared" si="3"/>
        <v>0</v>
      </c>
      <c r="I11" s="46" t="e">
        <f t="shared" si="4"/>
        <v>#DIV/0!</v>
      </c>
    </row>
    <row r="12" spans="1:9" s="93" customFormat="1">
      <c r="A12" s="91">
        <v>313</v>
      </c>
      <c r="B12" s="85" t="s">
        <v>75</v>
      </c>
      <c r="C12" s="86">
        <v>148707</v>
      </c>
      <c r="D12" s="87">
        <f t="shared" si="0"/>
        <v>1.1427672275903925E-3</v>
      </c>
      <c r="E12" s="92"/>
      <c r="F12" s="87" t="e">
        <f t="shared" si="1"/>
        <v>#DIV/0!</v>
      </c>
      <c r="G12" s="88" t="e">
        <f t="shared" si="2"/>
        <v>#DIV/0!</v>
      </c>
      <c r="H12" s="89">
        <f t="shared" si="3"/>
        <v>0</v>
      </c>
      <c r="I12" s="46" t="e">
        <f t="shared" si="4"/>
        <v>#DIV/0!</v>
      </c>
    </row>
    <row r="13" spans="1:9" s="93" customFormat="1">
      <c r="A13" s="91">
        <v>314</v>
      </c>
      <c r="B13" s="85" t="s">
        <v>76</v>
      </c>
      <c r="C13" s="86">
        <v>146243</v>
      </c>
      <c r="D13" s="87">
        <f t="shared" si="0"/>
        <v>1.1238321509041388E-3</v>
      </c>
      <c r="E13" s="92"/>
      <c r="F13" s="87" t="e">
        <f t="shared" si="1"/>
        <v>#DIV/0!</v>
      </c>
      <c r="G13" s="88" t="e">
        <f t="shared" si="2"/>
        <v>#DIV/0!</v>
      </c>
      <c r="H13" s="89">
        <f t="shared" si="3"/>
        <v>0</v>
      </c>
      <c r="I13" s="46" t="e">
        <f t="shared" si="4"/>
        <v>#DIV/0!</v>
      </c>
    </row>
    <row r="14" spans="1:9" s="93" customFormat="1">
      <c r="A14" s="91">
        <v>315</v>
      </c>
      <c r="B14" s="85" t="s">
        <v>71</v>
      </c>
      <c r="C14" s="86">
        <v>166357</v>
      </c>
      <c r="D14" s="87">
        <f t="shared" si="0"/>
        <v>1.2784020098600263E-3</v>
      </c>
      <c r="E14" s="92"/>
      <c r="F14" s="87" t="e">
        <f t="shared" si="1"/>
        <v>#DIV/0!</v>
      </c>
      <c r="G14" s="88" t="e">
        <f t="shared" si="2"/>
        <v>#DIV/0!</v>
      </c>
      <c r="H14" s="89">
        <f t="shared" si="3"/>
        <v>0</v>
      </c>
      <c r="I14" s="46" t="e">
        <f t="shared" si="4"/>
        <v>#DIV/0!</v>
      </c>
    </row>
    <row r="15" spans="1:9" s="93" customFormat="1">
      <c r="A15" s="91">
        <v>316</v>
      </c>
      <c r="B15" s="85" t="s">
        <v>77</v>
      </c>
      <c r="C15" s="86">
        <v>32740</v>
      </c>
      <c r="D15" s="87">
        <f t="shared" si="0"/>
        <v>2.5159675759251041E-4</v>
      </c>
      <c r="E15" s="92"/>
      <c r="F15" s="87" t="e">
        <f t="shared" si="1"/>
        <v>#DIV/0!</v>
      </c>
      <c r="G15" s="88" t="e">
        <f t="shared" si="2"/>
        <v>#DIV/0!</v>
      </c>
      <c r="H15" s="89">
        <f t="shared" si="3"/>
        <v>0</v>
      </c>
      <c r="I15" s="46" t="e">
        <f t="shared" si="4"/>
        <v>#DIV/0!</v>
      </c>
    </row>
    <row r="16" spans="1:9" s="93" customFormat="1">
      <c r="A16" s="91">
        <v>321</v>
      </c>
      <c r="B16" s="85" t="s">
        <v>78</v>
      </c>
      <c r="C16" s="86">
        <v>491280</v>
      </c>
      <c r="D16" s="87">
        <f t="shared" si="0"/>
        <v>3.7753346081261002E-3</v>
      </c>
      <c r="E16" s="92"/>
      <c r="F16" s="87" t="e">
        <f t="shared" si="1"/>
        <v>#DIV/0!</v>
      </c>
      <c r="G16" s="88" t="e">
        <f t="shared" si="2"/>
        <v>#DIV/0!</v>
      </c>
      <c r="H16" s="89">
        <f t="shared" si="3"/>
        <v>0</v>
      </c>
      <c r="I16" s="46" t="e">
        <f t="shared" si="4"/>
        <v>#DIV/0!</v>
      </c>
    </row>
    <row r="17" spans="1:9" s="93" customFormat="1">
      <c r="A17" s="91">
        <v>322</v>
      </c>
      <c r="B17" s="85" t="s">
        <v>79</v>
      </c>
      <c r="C17" s="86">
        <v>412912</v>
      </c>
      <c r="D17" s="87">
        <f t="shared" si="0"/>
        <v>3.1731008054684995E-3</v>
      </c>
      <c r="E17" s="92"/>
      <c r="F17" s="87" t="e">
        <f t="shared" si="1"/>
        <v>#DIV/0!</v>
      </c>
      <c r="G17" s="88" t="e">
        <f t="shared" si="2"/>
        <v>#DIV/0!</v>
      </c>
      <c r="H17" s="89">
        <f t="shared" si="3"/>
        <v>0</v>
      </c>
      <c r="I17" s="46" t="e">
        <f t="shared" si="4"/>
        <v>#DIV/0!</v>
      </c>
    </row>
    <row r="18" spans="1:9" s="93" customFormat="1">
      <c r="A18" s="91">
        <v>323</v>
      </c>
      <c r="B18" s="85" t="s">
        <v>80</v>
      </c>
      <c r="C18" s="86">
        <v>626567</v>
      </c>
      <c r="D18" s="87">
        <f t="shared" si="0"/>
        <v>4.8149732930502899E-3</v>
      </c>
      <c r="E18" s="92"/>
      <c r="F18" s="87" t="e">
        <f t="shared" si="1"/>
        <v>#DIV/0!</v>
      </c>
      <c r="G18" s="88" t="e">
        <f t="shared" si="2"/>
        <v>#DIV/0!</v>
      </c>
      <c r="H18" s="89">
        <f t="shared" si="3"/>
        <v>0</v>
      </c>
      <c r="I18" s="46" t="e">
        <f t="shared" si="4"/>
        <v>#DIV/0!</v>
      </c>
    </row>
    <row r="19" spans="1:9" s="93" customFormat="1">
      <c r="A19" s="91">
        <v>324</v>
      </c>
      <c r="B19" s="85" t="s">
        <v>81</v>
      </c>
      <c r="C19" s="86">
        <v>103912</v>
      </c>
      <c r="D19" s="87">
        <f t="shared" si="0"/>
        <v>7.9853152947321148E-4</v>
      </c>
      <c r="E19" s="92"/>
      <c r="F19" s="87" t="e">
        <f t="shared" si="1"/>
        <v>#DIV/0!</v>
      </c>
      <c r="G19" s="88" t="e">
        <f t="shared" si="2"/>
        <v>#DIV/0!</v>
      </c>
      <c r="H19" s="89">
        <f t="shared" si="3"/>
        <v>0</v>
      </c>
      <c r="I19" s="46" t="e">
        <f t="shared" si="4"/>
        <v>#DIV/0!</v>
      </c>
    </row>
    <row r="20" spans="1:9" s="93" customFormat="1">
      <c r="A20" s="91">
        <v>325</v>
      </c>
      <c r="B20" s="85" t="s">
        <v>82</v>
      </c>
      <c r="C20" s="86">
        <v>810788</v>
      </c>
      <c r="D20" s="87">
        <f t="shared" si="0"/>
        <v>6.230654608885655E-3</v>
      </c>
      <c r="E20" s="92"/>
      <c r="F20" s="87" t="e">
        <f t="shared" si="1"/>
        <v>#DIV/0!</v>
      </c>
      <c r="G20" s="88" t="e">
        <f t="shared" si="2"/>
        <v>#DIV/0!</v>
      </c>
      <c r="H20" s="89">
        <f t="shared" si="3"/>
        <v>0</v>
      </c>
      <c r="I20" s="46" t="e">
        <f t="shared" si="4"/>
        <v>#DIV/0!</v>
      </c>
    </row>
    <row r="21" spans="1:9" s="93" customFormat="1">
      <c r="A21" s="91">
        <v>326</v>
      </c>
      <c r="B21" s="85" t="s">
        <v>83</v>
      </c>
      <c r="C21" s="86">
        <v>822126</v>
      </c>
      <c r="D21" s="87">
        <f t="shared" si="0"/>
        <v>6.3177836265271908E-3</v>
      </c>
      <c r="E21" s="92"/>
      <c r="F21" s="87" t="e">
        <f t="shared" si="1"/>
        <v>#DIV/0!</v>
      </c>
      <c r="G21" s="88" t="e">
        <f t="shared" si="2"/>
        <v>#DIV/0!</v>
      </c>
      <c r="H21" s="89">
        <f t="shared" si="3"/>
        <v>0</v>
      </c>
      <c r="I21" s="46" t="e">
        <f t="shared" si="4"/>
        <v>#DIV/0!</v>
      </c>
    </row>
    <row r="22" spans="1:9" s="93" customFormat="1">
      <c r="A22" s="91">
        <v>327</v>
      </c>
      <c r="B22" s="85" t="s">
        <v>84</v>
      </c>
      <c r="C22" s="86">
        <v>456083</v>
      </c>
      <c r="D22" s="87">
        <f t="shared" si="0"/>
        <v>3.5048565666788312E-3</v>
      </c>
      <c r="E22" s="92"/>
      <c r="F22" s="87" t="e">
        <f t="shared" si="1"/>
        <v>#DIV/0!</v>
      </c>
      <c r="G22" s="88" t="e">
        <f t="shared" si="2"/>
        <v>#DIV/0!</v>
      </c>
      <c r="H22" s="89">
        <f t="shared" si="3"/>
        <v>0</v>
      </c>
      <c r="I22" s="46" t="e">
        <f t="shared" si="4"/>
        <v>#DIV/0!</v>
      </c>
    </row>
    <row r="23" spans="1:9" s="93" customFormat="1">
      <c r="A23" s="91">
        <v>331</v>
      </c>
      <c r="B23" s="85" t="s">
        <v>85</v>
      </c>
      <c r="C23" s="86">
        <v>431956</v>
      </c>
      <c r="D23" s="87">
        <f t="shared" si="0"/>
        <v>3.3194480458958596E-3</v>
      </c>
      <c r="E23" s="92"/>
      <c r="F23" s="87" t="e">
        <f t="shared" si="1"/>
        <v>#DIV/0!</v>
      </c>
      <c r="G23" s="88" t="e">
        <f t="shared" si="2"/>
        <v>#DIV/0!</v>
      </c>
      <c r="H23" s="89">
        <f t="shared" si="3"/>
        <v>0</v>
      </c>
      <c r="I23" s="46" t="e">
        <f t="shared" si="4"/>
        <v>#DIV/0!</v>
      </c>
    </row>
    <row r="24" spans="1:9" s="93" customFormat="1">
      <c r="A24" s="91">
        <v>332</v>
      </c>
      <c r="B24" s="85" t="s">
        <v>86</v>
      </c>
      <c r="C24" s="86">
        <v>1588102</v>
      </c>
      <c r="D24" s="87">
        <f t="shared" si="0"/>
        <v>1.2204071897562034E-2</v>
      </c>
      <c r="E24" s="92"/>
      <c r="F24" s="87" t="e">
        <f t="shared" si="1"/>
        <v>#DIV/0!</v>
      </c>
      <c r="G24" s="88" t="e">
        <f t="shared" si="2"/>
        <v>#DIV/0!</v>
      </c>
      <c r="H24" s="89">
        <f t="shared" si="3"/>
        <v>0</v>
      </c>
      <c r="I24" s="46" t="e">
        <f t="shared" si="4"/>
        <v>#DIV/0!</v>
      </c>
    </row>
    <row r="25" spans="1:9" s="93" customFormat="1">
      <c r="A25" s="91">
        <v>333</v>
      </c>
      <c r="B25" s="85" t="s">
        <v>87</v>
      </c>
      <c r="C25" s="86">
        <v>1149654</v>
      </c>
      <c r="D25" s="87">
        <f t="shared" si="0"/>
        <v>8.8347348427996325E-3</v>
      </c>
      <c r="E25" s="92"/>
      <c r="F25" s="87" t="e">
        <f t="shared" si="1"/>
        <v>#DIV/0!</v>
      </c>
      <c r="G25" s="88" t="e">
        <f t="shared" si="2"/>
        <v>#DIV/0!</v>
      </c>
      <c r="H25" s="89">
        <f t="shared" si="3"/>
        <v>0</v>
      </c>
      <c r="I25" s="46" t="e">
        <f t="shared" si="4"/>
        <v>#DIV/0!</v>
      </c>
    </row>
    <row r="26" spans="1:9" s="93" customFormat="1">
      <c r="A26" s="91">
        <v>334</v>
      </c>
      <c r="B26" s="85" t="s">
        <v>88</v>
      </c>
      <c r="C26" s="86">
        <v>1014545</v>
      </c>
      <c r="D26" s="87">
        <f t="shared" si="0"/>
        <v>7.7964640327334604E-3</v>
      </c>
      <c r="E26" s="92"/>
      <c r="F26" s="87" t="e">
        <f t="shared" si="1"/>
        <v>#DIV/0!</v>
      </c>
      <c r="G26" s="88" t="e">
        <f t="shared" si="2"/>
        <v>#DIV/0!</v>
      </c>
      <c r="H26" s="89">
        <f t="shared" si="3"/>
        <v>0</v>
      </c>
      <c r="I26" s="46" t="e">
        <f t="shared" si="4"/>
        <v>#DIV/0!</v>
      </c>
    </row>
    <row r="27" spans="1:9" s="93" customFormat="1">
      <c r="A27" s="91">
        <v>335</v>
      </c>
      <c r="B27" s="85" t="s">
        <v>89</v>
      </c>
      <c r="C27" s="86">
        <v>403900</v>
      </c>
      <c r="D27" s="87">
        <f t="shared" si="0"/>
        <v>3.1038463772637436E-3</v>
      </c>
      <c r="E27" s="92"/>
      <c r="F27" s="87" t="e">
        <f t="shared" si="1"/>
        <v>#DIV/0!</v>
      </c>
      <c r="G27" s="88" t="e">
        <f t="shared" si="2"/>
        <v>#DIV/0!</v>
      </c>
      <c r="H27" s="89">
        <f t="shared" si="3"/>
        <v>0</v>
      </c>
      <c r="I27" s="46" t="e">
        <f t="shared" si="4"/>
        <v>#DIV/0!</v>
      </c>
    </row>
    <row r="28" spans="1:9" s="93" customFormat="1">
      <c r="A28" s="91">
        <v>336</v>
      </c>
      <c r="B28" s="85" t="s">
        <v>90</v>
      </c>
      <c r="C28" s="86">
        <v>1526879</v>
      </c>
      <c r="D28" s="87">
        <f t="shared" si="0"/>
        <v>1.1733592108616211E-2</v>
      </c>
      <c r="E28" s="92"/>
      <c r="F28" s="87" t="e">
        <f t="shared" si="1"/>
        <v>#DIV/0!</v>
      </c>
      <c r="G28" s="88" t="e">
        <f t="shared" si="2"/>
        <v>#DIV/0!</v>
      </c>
      <c r="H28" s="89">
        <f t="shared" si="3"/>
        <v>0</v>
      </c>
      <c r="I28" s="46" t="e">
        <f t="shared" si="4"/>
        <v>#DIV/0!</v>
      </c>
    </row>
    <row r="29" spans="1:9" s="93" customFormat="1">
      <c r="A29" s="91">
        <v>337</v>
      </c>
      <c r="B29" s="85" t="s">
        <v>91</v>
      </c>
      <c r="C29" s="86">
        <v>489201</v>
      </c>
      <c r="D29" s="87">
        <f t="shared" si="0"/>
        <v>3.759358137172074E-3</v>
      </c>
      <c r="E29" s="92"/>
      <c r="F29" s="87" t="e">
        <f t="shared" si="1"/>
        <v>#DIV/0!</v>
      </c>
      <c r="G29" s="88" t="e">
        <f t="shared" si="2"/>
        <v>#DIV/0!</v>
      </c>
      <c r="H29" s="89">
        <f t="shared" si="3"/>
        <v>0</v>
      </c>
      <c r="I29" s="46" t="e">
        <f t="shared" si="4"/>
        <v>#DIV/0!</v>
      </c>
    </row>
    <row r="30" spans="1:9" s="93" customFormat="1">
      <c r="A30" s="91">
        <v>339</v>
      </c>
      <c r="B30" s="85" t="s">
        <v>72</v>
      </c>
      <c r="C30" s="86">
        <v>649743</v>
      </c>
      <c r="D30" s="87">
        <f t="shared" si="0"/>
        <v>4.9930736734401498E-3</v>
      </c>
      <c r="E30" s="92"/>
      <c r="F30" s="87" t="e">
        <f t="shared" si="1"/>
        <v>#DIV/0!</v>
      </c>
      <c r="G30" s="88" t="e">
        <f t="shared" si="2"/>
        <v>#DIV/0!</v>
      </c>
      <c r="H30" s="89">
        <f t="shared" si="3"/>
        <v>0</v>
      </c>
      <c r="I30" s="46" t="e">
        <f t="shared" si="4"/>
        <v>#DIV/0!</v>
      </c>
    </row>
    <row r="31" spans="1:9" s="78" customFormat="1" ht="21" customHeight="1">
      <c r="A31" s="77">
        <v>42</v>
      </c>
      <c r="B31" s="78" t="s">
        <v>3</v>
      </c>
      <c r="C31" s="79">
        <v>6165204</v>
      </c>
      <c r="D31" s="80"/>
      <c r="E31" s="81"/>
      <c r="F31" s="80"/>
      <c r="G31" s="82"/>
      <c r="H31" s="83"/>
      <c r="I31" s="84"/>
    </row>
    <row r="32" spans="1:9" s="90" customFormat="1">
      <c r="A32" s="85">
        <v>423</v>
      </c>
      <c r="B32" s="85" t="s">
        <v>4</v>
      </c>
      <c r="C32" s="86">
        <v>3552528</v>
      </c>
      <c r="D32" s="87">
        <f>C32/C$2</f>
        <v>2.7300077155058212E-2</v>
      </c>
      <c r="E32" s="66"/>
      <c r="F32" s="87" t="e">
        <f>E32/E$2</f>
        <v>#DIV/0!</v>
      </c>
      <c r="G32" s="88" t="e">
        <f>F32/D32</f>
        <v>#DIV/0!</v>
      </c>
      <c r="H32" s="89">
        <f>E$2*D32</f>
        <v>0</v>
      </c>
      <c r="I32" s="46" t="e">
        <f>IF(G32&gt;1,E32-H32,0)</f>
        <v>#DIV/0!</v>
      </c>
    </row>
    <row r="33" spans="1:9" s="90" customFormat="1">
      <c r="A33" s="85">
        <v>424</v>
      </c>
      <c r="B33" s="85" t="s">
        <v>5</v>
      </c>
      <c r="C33" s="86">
        <v>2313409</v>
      </c>
      <c r="D33" s="87">
        <f>C33/C$2</f>
        <v>1.7777831502300917E-2</v>
      </c>
      <c r="E33" s="66"/>
      <c r="F33" s="87" t="e">
        <f>E33/E$2</f>
        <v>#DIV/0!</v>
      </c>
      <c r="G33" s="88" t="e">
        <f>F33/D33</f>
        <v>#DIV/0!</v>
      </c>
      <c r="H33" s="89">
        <f>E$2*D33</f>
        <v>0</v>
      </c>
      <c r="I33" s="46" t="e">
        <f>IF(G33&gt;1,E33-H33,0)</f>
        <v>#DIV/0!</v>
      </c>
    </row>
    <row r="34" spans="1:9" s="90" customFormat="1">
      <c r="A34" s="85">
        <v>425</v>
      </c>
      <c r="B34" s="85" t="s">
        <v>6</v>
      </c>
      <c r="C34" s="86">
        <v>299267</v>
      </c>
      <c r="D34" s="87">
        <f>C34/C$2</f>
        <v>2.2997741861465431E-3</v>
      </c>
      <c r="E34" s="66"/>
      <c r="F34" s="87" t="e">
        <f>E34/E$2</f>
        <v>#DIV/0!</v>
      </c>
      <c r="G34" s="88" t="e">
        <f>F34/D34</f>
        <v>#DIV/0!</v>
      </c>
      <c r="H34" s="89">
        <f>E$2*D34</f>
        <v>0</v>
      </c>
      <c r="I34" s="46" t="e">
        <f>IF(G34&gt;1,E34-H34,0)</f>
        <v>#DIV/0!</v>
      </c>
    </row>
    <row r="35" spans="1:9" s="78" customFormat="1" ht="21" customHeight="1">
      <c r="A35" s="77" t="s">
        <v>7</v>
      </c>
      <c r="B35" s="78" t="s">
        <v>8</v>
      </c>
      <c r="C35" s="79">
        <v>15614757</v>
      </c>
      <c r="D35" s="80"/>
      <c r="E35" s="81"/>
      <c r="F35" s="80"/>
      <c r="G35" s="82"/>
      <c r="H35" s="83"/>
      <c r="I35" s="84"/>
    </row>
    <row r="36" spans="1:9" s="90" customFormat="1">
      <c r="A36" s="85">
        <v>441</v>
      </c>
      <c r="B36" s="85" t="s">
        <v>9</v>
      </c>
      <c r="C36" s="86">
        <v>1884468</v>
      </c>
      <c r="D36" s="87">
        <f t="shared" ref="D36:D47" si="5">C36/C$2</f>
        <v>1.4481552797398991E-2</v>
      </c>
      <c r="E36" s="66"/>
      <c r="F36" s="87" t="e">
        <f t="shared" ref="F36:F47" si="6">E36/E$2</f>
        <v>#DIV/0!</v>
      </c>
      <c r="G36" s="88" t="e">
        <f t="shared" ref="G36:G47" si="7">F36/D36</f>
        <v>#DIV/0!</v>
      </c>
      <c r="H36" s="89">
        <f t="shared" ref="H36:H47" si="8">E$2*D36</f>
        <v>0</v>
      </c>
      <c r="I36" s="46" t="e">
        <f t="shared" ref="I36:I47" si="9">IF(G36&gt;1,E36-H36,0)</f>
        <v>#DIV/0!</v>
      </c>
    </row>
    <row r="37" spans="1:9" s="90" customFormat="1">
      <c r="A37" s="85">
        <v>442</v>
      </c>
      <c r="B37" s="85" t="s">
        <v>10</v>
      </c>
      <c r="C37" s="86">
        <v>533096</v>
      </c>
      <c r="D37" s="87">
        <f t="shared" si="5"/>
        <v>4.0966776140970353E-3</v>
      </c>
      <c r="E37" s="66"/>
      <c r="F37" s="87" t="e">
        <f t="shared" si="6"/>
        <v>#DIV/0!</v>
      </c>
      <c r="G37" s="88" t="e">
        <f t="shared" si="7"/>
        <v>#DIV/0!</v>
      </c>
      <c r="H37" s="89">
        <f t="shared" si="8"/>
        <v>0</v>
      </c>
      <c r="I37" s="46" t="e">
        <f t="shared" si="9"/>
        <v>#DIV/0!</v>
      </c>
    </row>
    <row r="38" spans="1:9" s="90" customFormat="1">
      <c r="A38" s="85">
        <v>443</v>
      </c>
      <c r="B38" s="85" t="s">
        <v>11</v>
      </c>
      <c r="C38" s="86">
        <v>464927</v>
      </c>
      <c r="D38" s="87">
        <f t="shared" si="5"/>
        <v>3.572819966927706E-3</v>
      </c>
      <c r="E38" s="66"/>
      <c r="F38" s="87" t="e">
        <f t="shared" si="6"/>
        <v>#DIV/0!</v>
      </c>
      <c r="G38" s="88" t="e">
        <f t="shared" si="7"/>
        <v>#DIV/0!</v>
      </c>
      <c r="H38" s="89">
        <f t="shared" si="8"/>
        <v>0</v>
      </c>
      <c r="I38" s="46" t="e">
        <f t="shared" si="9"/>
        <v>#DIV/0!</v>
      </c>
    </row>
    <row r="39" spans="1:9" s="90" customFormat="1">
      <c r="A39" s="85">
        <v>444</v>
      </c>
      <c r="B39" s="85" t="s">
        <v>12</v>
      </c>
      <c r="C39" s="86">
        <v>1334541</v>
      </c>
      <c r="D39" s="87">
        <f t="shared" si="5"/>
        <v>1.0255534162317241E-2</v>
      </c>
      <c r="E39" s="66"/>
      <c r="F39" s="87" t="e">
        <f t="shared" si="6"/>
        <v>#DIV/0!</v>
      </c>
      <c r="G39" s="88" t="e">
        <f t="shared" si="7"/>
        <v>#DIV/0!</v>
      </c>
      <c r="H39" s="89">
        <f t="shared" si="8"/>
        <v>0</v>
      </c>
      <c r="I39" s="46" t="e">
        <f t="shared" si="9"/>
        <v>#DIV/0!</v>
      </c>
    </row>
    <row r="40" spans="1:9" s="90" customFormat="1">
      <c r="A40" s="85">
        <v>445</v>
      </c>
      <c r="B40" s="85" t="s">
        <v>13</v>
      </c>
      <c r="C40" s="86">
        <v>2861854</v>
      </c>
      <c r="D40" s="87">
        <f t="shared" si="5"/>
        <v>2.1992461426486143E-2</v>
      </c>
      <c r="E40" s="66"/>
      <c r="F40" s="87" t="e">
        <f t="shared" si="6"/>
        <v>#DIV/0!</v>
      </c>
      <c r="G40" s="88" t="e">
        <f t="shared" si="7"/>
        <v>#DIV/0!</v>
      </c>
      <c r="H40" s="89">
        <f t="shared" si="8"/>
        <v>0</v>
      </c>
      <c r="I40" s="46" t="e">
        <f t="shared" si="9"/>
        <v>#DIV/0!</v>
      </c>
    </row>
    <row r="41" spans="1:9" s="90" customFormat="1">
      <c r="A41" s="85">
        <v>446</v>
      </c>
      <c r="B41" s="85" t="s">
        <v>14</v>
      </c>
      <c r="C41" s="86">
        <v>1025095</v>
      </c>
      <c r="D41" s="87">
        <f t="shared" si="5"/>
        <v>7.8775375144866985E-3</v>
      </c>
      <c r="E41" s="66"/>
      <c r="F41" s="87" t="e">
        <f t="shared" si="6"/>
        <v>#DIV/0!</v>
      </c>
      <c r="G41" s="88" t="e">
        <f t="shared" si="7"/>
        <v>#DIV/0!</v>
      </c>
      <c r="H41" s="89">
        <f t="shared" si="8"/>
        <v>0</v>
      </c>
      <c r="I41" s="46" t="e">
        <f t="shared" si="9"/>
        <v>#DIV/0!</v>
      </c>
    </row>
    <row r="42" spans="1:9" s="90" customFormat="1">
      <c r="A42" s="85">
        <v>447</v>
      </c>
      <c r="B42" s="85" t="s">
        <v>15</v>
      </c>
      <c r="C42" s="86">
        <v>896590</v>
      </c>
      <c r="D42" s="87">
        <f t="shared" si="5"/>
        <v>6.8900163985909871E-3</v>
      </c>
      <c r="E42" s="66"/>
      <c r="F42" s="87" t="e">
        <f t="shared" si="6"/>
        <v>#DIV/0!</v>
      </c>
      <c r="G42" s="88" t="e">
        <f t="shared" si="7"/>
        <v>#DIV/0!</v>
      </c>
      <c r="H42" s="89">
        <f t="shared" si="8"/>
        <v>0</v>
      </c>
      <c r="I42" s="46" t="e">
        <f t="shared" si="9"/>
        <v>#DIV/0!</v>
      </c>
    </row>
    <row r="43" spans="1:9" s="90" customFormat="1">
      <c r="A43" s="85">
        <v>448</v>
      </c>
      <c r="B43" s="85" t="s">
        <v>16</v>
      </c>
      <c r="C43" s="86">
        <v>1648150</v>
      </c>
      <c r="D43" s="87">
        <f t="shared" si="5"/>
        <v>1.2665522175506904E-2</v>
      </c>
      <c r="E43" s="66"/>
      <c r="F43" s="87" t="e">
        <f t="shared" si="6"/>
        <v>#DIV/0!</v>
      </c>
      <c r="G43" s="88" t="e">
        <f t="shared" si="7"/>
        <v>#DIV/0!</v>
      </c>
      <c r="H43" s="89">
        <f t="shared" si="8"/>
        <v>0</v>
      </c>
      <c r="I43" s="46" t="e">
        <f t="shared" si="9"/>
        <v>#DIV/0!</v>
      </c>
    </row>
    <row r="44" spans="1:9" s="90" customFormat="1">
      <c r="A44" s="85">
        <v>451</v>
      </c>
      <c r="B44" s="85" t="s">
        <v>17</v>
      </c>
      <c r="C44" s="86">
        <v>618009</v>
      </c>
      <c r="D44" s="87">
        <f t="shared" si="5"/>
        <v>4.7492077142024976E-3</v>
      </c>
      <c r="E44" s="66"/>
      <c r="F44" s="87" t="e">
        <f t="shared" si="6"/>
        <v>#DIV/0!</v>
      </c>
      <c r="G44" s="88" t="e">
        <f t="shared" si="7"/>
        <v>#DIV/0!</v>
      </c>
      <c r="H44" s="89">
        <f t="shared" si="8"/>
        <v>0</v>
      </c>
      <c r="I44" s="46" t="e">
        <f t="shared" si="9"/>
        <v>#DIV/0!</v>
      </c>
    </row>
    <row r="45" spans="1:9" s="90" customFormat="1">
      <c r="A45" s="85">
        <v>452</v>
      </c>
      <c r="B45" s="85" t="s">
        <v>18</v>
      </c>
      <c r="C45" s="86">
        <v>2977387</v>
      </c>
      <c r="D45" s="87">
        <f t="shared" si="5"/>
        <v>2.2880296740931335E-2</v>
      </c>
      <c r="E45" s="66"/>
      <c r="F45" s="87" t="e">
        <f t="shared" si="6"/>
        <v>#DIV/0!</v>
      </c>
      <c r="G45" s="88" t="e">
        <f t="shared" si="7"/>
        <v>#DIV/0!</v>
      </c>
      <c r="H45" s="89">
        <f t="shared" si="8"/>
        <v>0</v>
      </c>
      <c r="I45" s="46" t="e">
        <f t="shared" si="9"/>
        <v>#DIV/0!</v>
      </c>
    </row>
    <row r="46" spans="1:9" s="90" customFormat="1">
      <c r="A46" s="85">
        <v>453</v>
      </c>
      <c r="B46" s="85" t="s">
        <v>19</v>
      </c>
      <c r="C46" s="86">
        <v>778987</v>
      </c>
      <c r="D46" s="87">
        <f t="shared" si="5"/>
        <v>5.9862737754036938E-3</v>
      </c>
      <c r="E46" s="66"/>
      <c r="F46" s="87" t="e">
        <f t="shared" si="6"/>
        <v>#DIV/0!</v>
      </c>
      <c r="G46" s="88" t="e">
        <f t="shared" si="7"/>
        <v>#DIV/0!</v>
      </c>
      <c r="H46" s="89">
        <f t="shared" si="8"/>
        <v>0</v>
      </c>
      <c r="I46" s="46" t="e">
        <f t="shared" si="9"/>
        <v>#DIV/0!</v>
      </c>
    </row>
    <row r="47" spans="1:9" s="90" customFormat="1">
      <c r="A47" s="85">
        <v>454</v>
      </c>
      <c r="B47" s="85" t="s">
        <v>20</v>
      </c>
      <c r="C47" s="86">
        <v>591653</v>
      </c>
      <c r="D47" s="87">
        <f t="shared" si="5"/>
        <v>4.5466700189334625E-3</v>
      </c>
      <c r="E47" s="66"/>
      <c r="F47" s="87" t="e">
        <f t="shared" si="6"/>
        <v>#DIV/0!</v>
      </c>
      <c r="G47" s="88" t="e">
        <f t="shared" si="7"/>
        <v>#DIV/0!</v>
      </c>
      <c r="H47" s="89">
        <f t="shared" si="8"/>
        <v>0</v>
      </c>
      <c r="I47" s="46" t="e">
        <f t="shared" si="9"/>
        <v>#DIV/0!</v>
      </c>
    </row>
    <row r="48" spans="1:9" s="78" customFormat="1" ht="21" customHeight="1">
      <c r="A48" s="77" t="s">
        <v>21</v>
      </c>
      <c r="B48" s="78" t="s">
        <v>22</v>
      </c>
      <c r="C48" s="79">
        <v>4438903</v>
      </c>
      <c r="D48" s="80"/>
      <c r="E48" s="81"/>
      <c r="F48" s="80"/>
      <c r="G48" s="82"/>
      <c r="H48" s="83"/>
      <c r="I48" s="84"/>
    </row>
    <row r="49" spans="1:9" s="90" customFormat="1">
      <c r="A49" s="85">
        <v>481</v>
      </c>
      <c r="B49" s="85" t="s">
        <v>23</v>
      </c>
      <c r="C49" s="86">
        <v>485710</v>
      </c>
      <c r="D49" s="87">
        <f t="shared" ref="D49:D57" si="10">C49/C$2</f>
        <v>3.7325308836364765E-3</v>
      </c>
      <c r="E49" s="66"/>
      <c r="F49" s="87" t="e">
        <f t="shared" ref="F49:F57" si="11">E49/E$2</f>
        <v>#DIV/0!</v>
      </c>
      <c r="G49" s="88" t="e">
        <f t="shared" ref="G49:G57" si="12">F49/D49</f>
        <v>#DIV/0!</v>
      </c>
      <c r="H49" s="89">
        <f t="shared" ref="H49:H57" si="13">E$2*D49</f>
        <v>0</v>
      </c>
      <c r="I49" s="46" t="e">
        <f t="shared" ref="I49:I57" si="14">IF(G49&gt;1,E49-H49,0)</f>
        <v>#DIV/0!</v>
      </c>
    </row>
    <row r="50" spans="1:9" s="90" customFormat="1">
      <c r="A50" s="85">
        <v>483</v>
      </c>
      <c r="B50" s="85" t="s">
        <v>24</v>
      </c>
      <c r="C50" s="86">
        <v>69028</v>
      </c>
      <c r="D50" s="87">
        <f t="shared" si="10"/>
        <v>5.30458796062792E-4</v>
      </c>
      <c r="E50" s="66"/>
      <c r="F50" s="87" t="e">
        <f t="shared" si="11"/>
        <v>#DIV/0!</v>
      </c>
      <c r="G50" s="88" t="e">
        <f t="shared" si="12"/>
        <v>#DIV/0!</v>
      </c>
      <c r="H50" s="89">
        <f t="shared" si="13"/>
        <v>0</v>
      </c>
      <c r="I50" s="46" t="e">
        <f t="shared" si="14"/>
        <v>#DIV/0!</v>
      </c>
    </row>
    <row r="51" spans="1:9" s="90" customFormat="1">
      <c r="A51" s="85">
        <v>484</v>
      </c>
      <c r="B51" s="85" t="s">
        <v>25</v>
      </c>
      <c r="C51" s="86">
        <v>1426866</v>
      </c>
      <c r="D51" s="87">
        <f t="shared" si="10"/>
        <v>1.0965023186285736E-2</v>
      </c>
      <c r="E51" s="66"/>
      <c r="F51" s="87" t="e">
        <f t="shared" si="11"/>
        <v>#DIV/0!</v>
      </c>
      <c r="G51" s="88" t="e">
        <f t="shared" si="12"/>
        <v>#DIV/0!</v>
      </c>
      <c r="H51" s="89">
        <f t="shared" si="13"/>
        <v>0</v>
      </c>
      <c r="I51" s="46" t="e">
        <f t="shared" si="14"/>
        <v>#DIV/0!</v>
      </c>
    </row>
    <row r="52" spans="1:9" s="90" customFormat="1">
      <c r="A52" s="85">
        <v>485</v>
      </c>
      <c r="B52" s="85" t="s">
        <v>26</v>
      </c>
      <c r="C52" s="86">
        <v>449381</v>
      </c>
      <c r="D52" s="87">
        <f t="shared" si="10"/>
        <v>3.4533537728674382E-3</v>
      </c>
      <c r="E52" s="66"/>
      <c r="F52" s="87" t="e">
        <f t="shared" si="11"/>
        <v>#DIV/0!</v>
      </c>
      <c r="G52" s="88" t="e">
        <f t="shared" si="12"/>
        <v>#DIV/0!</v>
      </c>
      <c r="H52" s="89">
        <f t="shared" si="13"/>
        <v>0</v>
      </c>
      <c r="I52" s="46" t="e">
        <f t="shared" si="14"/>
        <v>#DIV/0!</v>
      </c>
    </row>
    <row r="53" spans="1:9" s="90" customFormat="1">
      <c r="A53" s="85">
        <v>486</v>
      </c>
      <c r="B53" s="85" t="s">
        <v>27</v>
      </c>
      <c r="C53" s="86">
        <v>40176</v>
      </c>
      <c r="D53" s="87">
        <f t="shared" si="10"/>
        <v>3.0874011402066888E-4</v>
      </c>
      <c r="E53" s="66"/>
      <c r="F53" s="87" t="e">
        <f t="shared" si="11"/>
        <v>#DIV/0!</v>
      </c>
      <c r="G53" s="88" t="e">
        <f t="shared" si="12"/>
        <v>#DIV/0!</v>
      </c>
      <c r="H53" s="89">
        <f t="shared" si="13"/>
        <v>0</v>
      </c>
      <c r="I53" s="46" t="e">
        <f t="shared" si="14"/>
        <v>#DIV/0!</v>
      </c>
    </row>
    <row r="54" spans="1:9" s="90" customFormat="1">
      <c r="A54" s="85">
        <v>487</v>
      </c>
      <c r="B54" s="85" t="s">
        <v>28</v>
      </c>
      <c r="C54" s="86">
        <v>23039</v>
      </c>
      <c r="D54" s="87">
        <f t="shared" si="10"/>
        <v>1.7704757783060013E-4</v>
      </c>
      <c r="E54" s="66"/>
      <c r="F54" s="87" t="e">
        <f t="shared" si="11"/>
        <v>#DIV/0!</v>
      </c>
      <c r="G54" s="88" t="e">
        <f t="shared" si="12"/>
        <v>#DIV/0!</v>
      </c>
      <c r="H54" s="89">
        <f t="shared" si="13"/>
        <v>0</v>
      </c>
      <c r="I54" s="46" t="e">
        <f t="shared" si="14"/>
        <v>#DIV/0!</v>
      </c>
    </row>
    <row r="55" spans="1:9" s="90" customFormat="1">
      <c r="A55" s="85">
        <v>488</v>
      </c>
      <c r="B55" s="85" t="s">
        <v>29</v>
      </c>
      <c r="C55" s="86">
        <v>645654</v>
      </c>
      <c r="D55" s="87">
        <f t="shared" si="10"/>
        <v>4.9616509751568335E-3</v>
      </c>
      <c r="E55" s="66"/>
      <c r="F55" s="87" t="e">
        <f t="shared" si="11"/>
        <v>#DIV/0!</v>
      </c>
      <c r="G55" s="88" t="e">
        <f t="shared" si="12"/>
        <v>#DIV/0!</v>
      </c>
      <c r="H55" s="89">
        <f t="shared" si="13"/>
        <v>0</v>
      </c>
      <c r="I55" s="46" t="e">
        <f t="shared" si="14"/>
        <v>#DIV/0!</v>
      </c>
    </row>
    <row r="56" spans="1:9" s="90" customFormat="1">
      <c r="A56" s="85">
        <v>492</v>
      </c>
      <c r="B56" s="85" t="s">
        <v>30</v>
      </c>
      <c r="C56" s="86">
        <v>596269</v>
      </c>
      <c r="D56" s="87">
        <f t="shared" si="10"/>
        <v>4.5821425489593346E-3</v>
      </c>
      <c r="E56" s="66"/>
      <c r="F56" s="87" t="e">
        <f t="shared" si="11"/>
        <v>#DIV/0!</v>
      </c>
      <c r="G56" s="88" t="e">
        <f t="shared" si="12"/>
        <v>#DIV/0!</v>
      </c>
      <c r="H56" s="89">
        <f t="shared" si="13"/>
        <v>0</v>
      </c>
      <c r="I56" s="46" t="e">
        <f t="shared" si="14"/>
        <v>#DIV/0!</v>
      </c>
    </row>
    <row r="57" spans="1:9" s="90" customFormat="1">
      <c r="A57" s="85">
        <v>493</v>
      </c>
      <c r="B57" s="85" t="s">
        <v>31</v>
      </c>
      <c r="C57" s="86">
        <v>702780</v>
      </c>
      <c r="D57" s="87">
        <f t="shared" si="10"/>
        <v>5.4006465882976322E-3</v>
      </c>
      <c r="E57" s="66"/>
      <c r="F57" s="87" t="e">
        <f t="shared" si="11"/>
        <v>#DIV/0!</v>
      </c>
      <c r="G57" s="88" t="e">
        <f t="shared" si="12"/>
        <v>#DIV/0!</v>
      </c>
      <c r="H57" s="89">
        <f t="shared" si="13"/>
        <v>0</v>
      </c>
      <c r="I57" s="46" t="e">
        <f t="shared" si="14"/>
        <v>#DIV/0!</v>
      </c>
    </row>
    <row r="58" spans="1:9" s="78" customFormat="1" ht="21" customHeight="1">
      <c r="A58" s="77">
        <v>51</v>
      </c>
      <c r="B58" s="78" t="s">
        <v>32</v>
      </c>
      <c r="C58" s="79">
        <v>3434234</v>
      </c>
      <c r="D58" s="80"/>
      <c r="E58" s="81"/>
      <c r="F58" s="80"/>
      <c r="G58" s="82"/>
      <c r="H58" s="83"/>
      <c r="I58" s="84"/>
    </row>
    <row r="59" spans="1:9" s="90" customFormat="1">
      <c r="A59" s="85">
        <v>511</v>
      </c>
      <c r="B59" s="85" t="s">
        <v>33</v>
      </c>
      <c r="C59" s="86">
        <v>1059123</v>
      </c>
      <c r="D59" s="87">
        <f t="shared" ref="D59:D61" si="15">C59/C$2</f>
        <v>8.1390321530742955E-3</v>
      </c>
      <c r="E59" s="66"/>
      <c r="F59" s="87" t="e">
        <f t="shared" ref="F59:F64" si="16">E59/E$2</f>
        <v>#DIV/0!</v>
      </c>
      <c r="G59" s="88" t="e">
        <f t="shared" ref="G59:G64" si="17">F59/D59</f>
        <v>#DIV/0!</v>
      </c>
      <c r="H59" s="89">
        <f t="shared" ref="H59:H64" si="18">E$2*D59</f>
        <v>0</v>
      </c>
      <c r="I59" s="46" t="e">
        <f t="shared" ref="I59:I64" si="19">IF(G59&gt;1,E59-H59,0)</f>
        <v>#DIV/0!</v>
      </c>
    </row>
    <row r="60" spans="1:9" s="90" customFormat="1">
      <c r="A60" s="85">
        <v>512</v>
      </c>
      <c r="B60" s="85" t="s">
        <v>34</v>
      </c>
      <c r="C60" s="86">
        <v>351533</v>
      </c>
      <c r="D60" s="87">
        <f t="shared" si="15"/>
        <v>2.7014222048493577E-3</v>
      </c>
      <c r="E60" s="66"/>
      <c r="F60" s="87" t="e">
        <f t="shared" si="16"/>
        <v>#DIV/0!</v>
      </c>
      <c r="G60" s="88" t="e">
        <f t="shared" si="17"/>
        <v>#DIV/0!</v>
      </c>
      <c r="H60" s="89">
        <f t="shared" si="18"/>
        <v>0</v>
      </c>
      <c r="I60" s="46" t="e">
        <f t="shared" si="19"/>
        <v>#DIV/0!</v>
      </c>
    </row>
    <row r="61" spans="1:9" s="90" customFormat="1">
      <c r="A61" s="85">
        <v>515</v>
      </c>
      <c r="B61" s="85" t="s">
        <v>35</v>
      </c>
      <c r="C61" s="86">
        <v>291556</v>
      </c>
      <c r="D61" s="87">
        <f t="shared" si="15"/>
        <v>2.2405175399096509E-3</v>
      </c>
      <c r="E61" s="66"/>
      <c r="F61" s="87" t="e">
        <f t="shared" si="16"/>
        <v>#DIV/0!</v>
      </c>
      <c r="G61" s="88" t="e">
        <f t="shared" si="17"/>
        <v>#DIV/0!</v>
      </c>
      <c r="H61" s="89">
        <f t="shared" si="18"/>
        <v>0</v>
      </c>
      <c r="I61" s="46" t="e">
        <f t="shared" si="19"/>
        <v>#DIV/0!</v>
      </c>
    </row>
    <row r="62" spans="1:9" s="90" customFormat="1">
      <c r="A62" s="85">
        <v>517</v>
      </c>
      <c r="B62" s="85" t="s">
        <v>36</v>
      </c>
      <c r="C62" s="86">
        <v>1200479</v>
      </c>
      <c r="D62" s="87">
        <f>C62/C$2</f>
        <v>9.2253092229046835E-3</v>
      </c>
      <c r="E62" s="66"/>
      <c r="F62" s="87" t="e">
        <f t="shared" si="16"/>
        <v>#DIV/0!</v>
      </c>
      <c r="G62" s="88" t="e">
        <f t="shared" si="17"/>
        <v>#DIV/0!</v>
      </c>
      <c r="H62" s="89">
        <f t="shared" si="18"/>
        <v>0</v>
      </c>
      <c r="I62" s="46" t="e">
        <f t="shared" si="19"/>
        <v>#DIV/0!</v>
      </c>
    </row>
    <row r="63" spans="1:9" s="90" customFormat="1">
      <c r="A63" s="85">
        <v>518</v>
      </c>
      <c r="B63" s="85" t="s">
        <v>37</v>
      </c>
      <c r="C63" s="86">
        <v>391955</v>
      </c>
      <c r="D63" s="87">
        <f>C63/C$2</f>
        <v>3.0120527526625667E-3</v>
      </c>
      <c r="E63" s="66"/>
      <c r="F63" s="87" t="e">
        <f t="shared" si="16"/>
        <v>#DIV/0!</v>
      </c>
      <c r="G63" s="88" t="e">
        <f t="shared" si="17"/>
        <v>#DIV/0!</v>
      </c>
      <c r="H63" s="89">
        <f t="shared" si="18"/>
        <v>0</v>
      </c>
      <c r="I63" s="46" t="e">
        <f t="shared" si="19"/>
        <v>#DIV/0!</v>
      </c>
    </row>
    <row r="64" spans="1:9" s="90" customFormat="1">
      <c r="A64" s="85">
        <v>519</v>
      </c>
      <c r="B64" s="85" t="s">
        <v>38</v>
      </c>
      <c r="C64" s="86">
        <v>139588</v>
      </c>
      <c r="D64" s="87">
        <f>C64/C$2</f>
        <v>1.072690537532784E-3</v>
      </c>
      <c r="E64" s="66"/>
      <c r="F64" s="87" t="e">
        <f t="shared" si="16"/>
        <v>#DIV/0!</v>
      </c>
      <c r="G64" s="88" t="e">
        <f t="shared" si="17"/>
        <v>#DIV/0!</v>
      </c>
      <c r="H64" s="89">
        <f t="shared" si="18"/>
        <v>0</v>
      </c>
      <c r="I64" s="46" t="e">
        <f t="shared" si="19"/>
        <v>#DIV/0!</v>
      </c>
    </row>
    <row r="65" spans="1:9" s="78" customFormat="1" ht="21" customHeight="1">
      <c r="A65" s="77">
        <v>52</v>
      </c>
      <c r="B65" s="78" t="s">
        <v>39</v>
      </c>
      <c r="C65" s="79">
        <v>6511616</v>
      </c>
      <c r="D65" s="80"/>
      <c r="E65" s="81"/>
      <c r="F65" s="80"/>
      <c r="G65" s="82"/>
      <c r="H65" s="83"/>
      <c r="I65" s="84"/>
    </row>
    <row r="66" spans="1:9" s="90" customFormat="1">
      <c r="A66" s="85">
        <v>521</v>
      </c>
      <c r="B66" s="85" t="s">
        <v>40</v>
      </c>
      <c r="C66" s="86">
        <v>19031</v>
      </c>
      <c r="D66" s="87">
        <f>C66/C$2</f>
        <v>1.4624733945458357E-4</v>
      </c>
      <c r="E66" s="66"/>
      <c r="F66" s="87" t="e">
        <f>E66/E$2</f>
        <v>#DIV/0!</v>
      </c>
      <c r="G66" s="88" t="e">
        <f>F66/D66</f>
        <v>#DIV/0!</v>
      </c>
      <c r="H66" s="89">
        <f>E$2*D66</f>
        <v>0</v>
      </c>
      <c r="I66" s="46" t="e">
        <f>IF(G66&gt;1,E66-H66,0)</f>
        <v>#DIV/0!</v>
      </c>
    </row>
    <row r="67" spans="1:9" s="90" customFormat="1">
      <c r="A67" s="85">
        <v>522</v>
      </c>
      <c r="B67" s="85" t="s">
        <v>41</v>
      </c>
      <c r="C67" s="86">
        <v>3077063</v>
      </c>
      <c r="D67" s="87">
        <f>C67/C$2</f>
        <v>2.3646275922659832E-2</v>
      </c>
      <c r="E67" s="66"/>
      <c r="F67" s="87" t="e">
        <f>E67/E$2</f>
        <v>#DIV/0!</v>
      </c>
      <c r="G67" s="88" t="e">
        <f>F67/D67</f>
        <v>#DIV/0!</v>
      </c>
      <c r="H67" s="89">
        <f>E$2*D67</f>
        <v>0</v>
      </c>
      <c r="I67" s="46" t="e">
        <f>IF(G67&gt;1,E67-H67,0)</f>
        <v>#DIV/0!</v>
      </c>
    </row>
    <row r="68" spans="1:9" s="90" customFormat="1">
      <c r="A68" s="85">
        <v>523</v>
      </c>
      <c r="B68" s="85" t="s">
        <v>42</v>
      </c>
      <c r="C68" s="86">
        <v>973920</v>
      </c>
      <c r="D68" s="87">
        <f>C68/C$2</f>
        <v>7.4842734928068956E-3</v>
      </c>
      <c r="E68" s="66"/>
      <c r="F68" s="87" t="e">
        <f>E68/E$2</f>
        <v>#DIV/0!</v>
      </c>
      <c r="G68" s="88" t="e">
        <f>F68/D68</f>
        <v>#DIV/0!</v>
      </c>
      <c r="H68" s="89">
        <f>E$2*D68</f>
        <v>0</v>
      </c>
      <c r="I68" s="46" t="e">
        <f>IF(G68&gt;1,E68-H68,0)</f>
        <v>#DIV/0!</v>
      </c>
    </row>
    <row r="69" spans="1:9" s="90" customFormat="1">
      <c r="A69" s="85">
        <v>524</v>
      </c>
      <c r="B69" s="85" t="s">
        <v>43</v>
      </c>
      <c r="C69" s="86">
        <v>2431680</v>
      </c>
      <c r="D69" s="87">
        <f>C69/C$2</f>
        <v>1.8686707498550878E-2</v>
      </c>
      <c r="E69" s="66"/>
      <c r="F69" s="87" t="e">
        <f>E69/E$2</f>
        <v>#DIV/0!</v>
      </c>
      <c r="G69" s="88" t="e">
        <f>F69/D69</f>
        <v>#DIV/0!</v>
      </c>
      <c r="H69" s="89">
        <f>E$2*D69</f>
        <v>0</v>
      </c>
      <c r="I69" s="46" t="e">
        <f>IF(G69&gt;1,E69-H69,0)</f>
        <v>#DIV/0!</v>
      </c>
    </row>
    <row r="70" spans="1:9" s="90" customFormat="1">
      <c r="A70" s="85">
        <v>525</v>
      </c>
      <c r="B70" s="85" t="s">
        <v>44</v>
      </c>
      <c r="C70" s="86">
        <v>9922</v>
      </c>
      <c r="D70" s="87">
        <f>C70/C$2</f>
        <v>7.6247496299110834E-5</v>
      </c>
      <c r="E70" s="66"/>
      <c r="F70" s="87" t="e">
        <f>E70/E$2</f>
        <v>#DIV/0!</v>
      </c>
      <c r="G70" s="88" t="e">
        <f>F70/D70</f>
        <v>#DIV/0!</v>
      </c>
      <c r="H70" s="89">
        <f>E$2*D70</f>
        <v>0</v>
      </c>
      <c r="I70" s="46" t="e">
        <f>IF(G70&gt;1,E70-H70,0)</f>
        <v>#DIV/0!</v>
      </c>
    </row>
    <row r="71" spans="1:9" s="78" customFormat="1" ht="21" customHeight="1">
      <c r="A71" s="77">
        <v>53</v>
      </c>
      <c r="B71" s="78" t="s">
        <v>45</v>
      </c>
      <c r="C71" s="79">
        <v>2196314</v>
      </c>
      <c r="D71" s="80"/>
      <c r="E71" s="81"/>
      <c r="F71" s="80"/>
      <c r="G71" s="82"/>
      <c r="H71" s="83"/>
      <c r="I71" s="84"/>
    </row>
    <row r="72" spans="1:9" s="90" customFormat="1">
      <c r="A72" s="85">
        <v>531</v>
      </c>
      <c r="B72" s="85" t="s">
        <v>46</v>
      </c>
      <c r="C72" s="86">
        <v>1528250</v>
      </c>
      <c r="D72" s="87">
        <f>C72/C$2</f>
        <v>1.1744127818899025E-2</v>
      </c>
      <c r="E72" s="66"/>
      <c r="F72" s="87" t="e">
        <f>E72/E$2</f>
        <v>#DIV/0!</v>
      </c>
      <c r="G72" s="88" t="e">
        <f>F72/D72</f>
        <v>#DIV/0!</v>
      </c>
      <c r="H72" s="89">
        <f>E$2*D72</f>
        <v>0</v>
      </c>
      <c r="I72" s="46" t="e">
        <f>IF(G72&gt;1,E72-H72,0)</f>
        <v>#DIV/0!</v>
      </c>
    </row>
    <row r="73" spans="1:9" s="90" customFormat="1">
      <c r="A73" s="85">
        <v>532</v>
      </c>
      <c r="B73" s="85" t="s">
        <v>47</v>
      </c>
      <c r="C73" s="86">
        <v>636058</v>
      </c>
      <c r="D73" s="87">
        <f>C73/C$2</f>
        <v>4.8879086878673489E-3</v>
      </c>
      <c r="E73" s="66"/>
      <c r="F73" s="87" t="e">
        <f>E73/E$2</f>
        <v>#DIV/0!</v>
      </c>
      <c r="G73" s="88" t="e">
        <f>F73/D73</f>
        <v>#DIV/0!</v>
      </c>
      <c r="H73" s="89">
        <f>E$2*D73</f>
        <v>0</v>
      </c>
      <c r="I73" s="46" t="e">
        <f>IF(G73&gt;1,E73-H73,0)</f>
        <v>#DIV/0!</v>
      </c>
    </row>
    <row r="74" spans="1:9" s="90" customFormat="1">
      <c r="A74" s="85">
        <v>533</v>
      </c>
      <c r="B74" s="85" t="s">
        <v>48</v>
      </c>
      <c r="C74" s="86">
        <v>32006</v>
      </c>
      <c r="D74" s="87">
        <f>C74/C$2</f>
        <v>2.4595619497574494E-4</v>
      </c>
      <c r="E74" s="66"/>
      <c r="F74" s="87" t="e">
        <f>E74/E$2</f>
        <v>#DIV/0!</v>
      </c>
      <c r="G74" s="88" t="e">
        <f>F74/D74</f>
        <v>#DIV/0!</v>
      </c>
      <c r="H74" s="89">
        <f>E$2*D74</f>
        <v>0</v>
      </c>
      <c r="I74" s="46" t="e">
        <f>IF(G74&gt;1,E74-H74,0)</f>
        <v>#DIV/0!</v>
      </c>
    </row>
    <row r="75" spans="1:9" s="78" customFormat="1">
      <c r="A75" s="77">
        <v>54</v>
      </c>
      <c r="B75" s="78" t="s">
        <v>49</v>
      </c>
      <c r="C75" s="79">
        <v>8032847</v>
      </c>
      <c r="D75" s="80"/>
      <c r="E75" s="81"/>
      <c r="F75" s="80"/>
      <c r="G75" s="82"/>
      <c r="H75" s="83"/>
      <c r="I75" s="84"/>
    </row>
    <row r="76" spans="1:9" s="90" customFormat="1">
      <c r="A76" s="85">
        <v>541</v>
      </c>
      <c r="B76" s="85" t="s">
        <v>49</v>
      </c>
      <c r="C76" s="86">
        <v>8032847</v>
      </c>
      <c r="D76" s="87">
        <f>C76/C$2</f>
        <v>6.1729940728061226E-2</v>
      </c>
      <c r="E76" s="66"/>
      <c r="F76" s="87" t="e">
        <f>E76/E$2</f>
        <v>#DIV/0!</v>
      </c>
      <c r="G76" s="88" t="e">
        <f>F76/D76</f>
        <v>#DIV/0!</v>
      </c>
      <c r="H76" s="89">
        <f>E$2*D76</f>
        <v>0</v>
      </c>
      <c r="I76" s="46" t="e">
        <f>IF(G76&gt;1,E76-H76,0)</f>
        <v>#DIV/0!</v>
      </c>
    </row>
    <row r="77" spans="1:9" s="78" customFormat="1" ht="21" customHeight="1">
      <c r="A77" s="77">
        <v>55</v>
      </c>
      <c r="B77" s="78" t="s">
        <v>50</v>
      </c>
      <c r="C77" s="79">
        <v>2887407</v>
      </c>
      <c r="D77" s="80"/>
      <c r="E77" s="81"/>
      <c r="F77" s="80"/>
      <c r="G77" s="82"/>
      <c r="H77" s="83"/>
      <c r="I77" s="84"/>
    </row>
    <row r="78" spans="1:9" s="90" customFormat="1">
      <c r="A78" s="85">
        <v>551</v>
      </c>
      <c r="B78" s="85" t="s">
        <v>50</v>
      </c>
      <c r="C78" s="86">
        <v>2887407</v>
      </c>
      <c r="D78" s="87">
        <f>C78/C$2</f>
        <v>2.2188828315513675E-2</v>
      </c>
      <c r="E78" s="66"/>
      <c r="F78" s="87" t="e">
        <f>E78/E$2</f>
        <v>#DIV/0!</v>
      </c>
      <c r="G78" s="88" t="e">
        <f>F78/D78</f>
        <v>#DIV/0!</v>
      </c>
      <c r="H78" s="89">
        <f>E$2*D78</f>
        <v>0</v>
      </c>
      <c r="I78" s="46" t="e">
        <f>IF(G78&gt;1,E78-H78,0)</f>
        <v>#DIV/0!</v>
      </c>
    </row>
    <row r="79" spans="1:9" s="78" customFormat="1" ht="20">
      <c r="A79" s="77">
        <v>56</v>
      </c>
      <c r="B79" s="78" t="s">
        <v>51</v>
      </c>
      <c r="C79" s="79">
        <v>10224557</v>
      </c>
      <c r="D79" s="80"/>
      <c r="E79" s="81"/>
      <c r="F79" s="80"/>
      <c r="G79" s="82"/>
      <c r="H79" s="83"/>
      <c r="I79" s="84"/>
    </row>
    <row r="80" spans="1:9" s="90" customFormat="1">
      <c r="A80" s="85">
        <v>561</v>
      </c>
      <c r="B80" s="85" t="s">
        <v>52</v>
      </c>
      <c r="C80" s="86">
        <v>9857294</v>
      </c>
      <c r="D80" s="87">
        <f>C80/C$2</f>
        <v>7.575025073415112E-2</v>
      </c>
      <c r="E80" s="94"/>
      <c r="F80" s="87" t="e">
        <f>E80/E$2</f>
        <v>#DIV/0!</v>
      </c>
      <c r="G80" s="88" t="e">
        <f>F80/D80</f>
        <v>#DIV/0!</v>
      </c>
      <c r="H80" s="89">
        <f>E$2*D80</f>
        <v>0</v>
      </c>
      <c r="I80" s="46" t="e">
        <f>IF(G80&gt;1,E80-H80,0)</f>
        <v>#DIV/0!</v>
      </c>
    </row>
    <row r="81" spans="1:9" s="90" customFormat="1">
      <c r="A81" s="85">
        <v>562</v>
      </c>
      <c r="B81" s="85" t="s">
        <v>53</v>
      </c>
      <c r="C81" s="86">
        <v>367263</v>
      </c>
      <c r="D81" s="87">
        <f>C81/C$2</f>
        <v>2.8223023819089238E-3</v>
      </c>
      <c r="E81" s="66"/>
      <c r="F81" s="87" t="e">
        <f>E81/E$2</f>
        <v>#DIV/0!</v>
      </c>
      <c r="G81" s="88" t="e">
        <f>F81/D81</f>
        <v>#DIV/0!</v>
      </c>
      <c r="H81" s="89">
        <f>E$2*D81</f>
        <v>0</v>
      </c>
      <c r="I81" s="46" t="e">
        <f>IF(G81&gt;1,E81-H81,0)</f>
        <v>#DIV/0!</v>
      </c>
    </row>
    <row r="82" spans="1:9" s="78" customFormat="1" ht="21" customHeight="1">
      <c r="A82" s="77">
        <v>61</v>
      </c>
      <c r="B82" s="78" t="s">
        <v>54</v>
      </c>
      <c r="C82" s="79">
        <v>3141297</v>
      </c>
      <c r="D82" s="80"/>
      <c r="E82" s="81"/>
      <c r="F82" s="80"/>
      <c r="G82" s="82"/>
      <c r="H82" s="83"/>
      <c r="I82" s="84"/>
    </row>
    <row r="83" spans="1:9" s="90" customFormat="1">
      <c r="A83" s="85">
        <v>611</v>
      </c>
      <c r="B83" s="85" t="s">
        <v>54</v>
      </c>
      <c r="C83" s="86">
        <v>3141297</v>
      </c>
      <c r="D83" s="87">
        <f>C83/C$2</f>
        <v>2.4139894313838738E-2</v>
      </c>
      <c r="E83" s="66"/>
      <c r="F83" s="87" t="e">
        <f>E83/E$2</f>
        <v>#DIV/0!</v>
      </c>
      <c r="G83" s="88" t="e">
        <f>F83/D83</f>
        <v>#DIV/0!</v>
      </c>
      <c r="H83" s="89">
        <f>E$2*D83</f>
        <v>0</v>
      </c>
      <c r="I83" s="46" t="e">
        <f>IF(G83&gt;1,E83-H83,0)</f>
        <v>#DIV/0!</v>
      </c>
    </row>
    <row r="84" spans="1:9" s="78" customFormat="1" ht="21" customHeight="1">
      <c r="A84" s="77">
        <v>62</v>
      </c>
      <c r="B84" s="78" t="s">
        <v>55</v>
      </c>
      <c r="C84" s="79">
        <v>17217256</v>
      </c>
      <c r="D84" s="80"/>
      <c r="E84" s="81"/>
      <c r="F84" s="80"/>
      <c r="G84" s="82"/>
      <c r="H84" s="83"/>
      <c r="I84" s="84"/>
    </row>
    <row r="85" spans="1:9" s="90" customFormat="1">
      <c r="A85" s="85">
        <v>621</v>
      </c>
      <c r="B85" s="85" t="s">
        <v>56</v>
      </c>
      <c r="C85" s="86">
        <v>5886549</v>
      </c>
      <c r="D85" s="87">
        <f>C85/C$2</f>
        <v>4.5236305492041377E-2</v>
      </c>
      <c r="E85" s="66"/>
      <c r="F85" s="87" t="e">
        <f>E85/E$2</f>
        <v>#DIV/0!</v>
      </c>
      <c r="G85" s="88" t="e">
        <f>F85/D85</f>
        <v>#DIV/0!</v>
      </c>
      <c r="H85" s="89">
        <f>E$2*D85</f>
        <v>0</v>
      </c>
      <c r="I85" s="46" t="e">
        <f>IF(G85&gt;1,E85-H85,0)</f>
        <v>#DIV/0!</v>
      </c>
    </row>
    <row r="86" spans="1:9" s="90" customFormat="1">
      <c r="A86" s="85">
        <v>622</v>
      </c>
      <c r="B86" s="85" t="s">
        <v>57</v>
      </c>
      <c r="C86" s="86">
        <v>5585159</v>
      </c>
      <c r="D86" s="87">
        <f>C86/C$2</f>
        <v>4.2920216708571407E-2</v>
      </c>
      <c r="E86" s="66"/>
      <c r="F86" s="87" t="e">
        <f>E86/E$2</f>
        <v>#DIV/0!</v>
      </c>
      <c r="G86" s="88" t="e">
        <f>F86/D86</f>
        <v>#DIV/0!</v>
      </c>
      <c r="H86" s="89">
        <f>E$2*D86</f>
        <v>0</v>
      </c>
      <c r="I86" s="46" t="e">
        <f>IF(G86&gt;1,E86-H86,0)</f>
        <v>#DIV/0!</v>
      </c>
    </row>
    <row r="87" spans="1:9" s="90" customFormat="1">
      <c r="A87" s="85">
        <v>623</v>
      </c>
      <c r="B87" s="85" t="s">
        <v>58</v>
      </c>
      <c r="C87" s="86">
        <v>3129206</v>
      </c>
      <c r="D87" s="87">
        <f>C87/C$2</f>
        <v>2.4046978724466376E-2</v>
      </c>
      <c r="E87" s="66"/>
      <c r="F87" s="87" t="e">
        <f>E87/E$2</f>
        <v>#DIV/0!</v>
      </c>
      <c r="G87" s="88" t="e">
        <f>F87/D87</f>
        <v>#DIV/0!</v>
      </c>
      <c r="H87" s="89">
        <f>E$2*D87</f>
        <v>0</v>
      </c>
      <c r="I87" s="46" t="e">
        <f>IF(G87&gt;1,E87-H87,0)</f>
        <v>#DIV/0!</v>
      </c>
    </row>
    <row r="88" spans="1:9" s="90" customFormat="1">
      <c r="A88" s="85">
        <v>624</v>
      </c>
      <c r="B88" s="85" t="s">
        <v>59</v>
      </c>
      <c r="C88" s="86">
        <v>2616342</v>
      </c>
      <c r="D88" s="87">
        <f>C88/C$2</f>
        <v>2.0105777762770432E-2</v>
      </c>
      <c r="E88" s="66"/>
      <c r="F88" s="87" t="e">
        <f>E88/E$2</f>
        <v>#DIV/0!</v>
      </c>
      <c r="G88" s="88" t="e">
        <f>F88/D88</f>
        <v>#DIV/0!</v>
      </c>
      <c r="H88" s="89">
        <f>E$2*D88</f>
        <v>0</v>
      </c>
      <c r="I88" s="46" t="e">
        <f>IF(G88&gt;1,E88-H88,0)</f>
        <v>#DIV/0!</v>
      </c>
    </row>
    <row r="89" spans="1:9" s="78" customFormat="1" ht="21" customHeight="1">
      <c r="A89" s="77">
        <v>71</v>
      </c>
      <c r="B89" s="78" t="s">
        <v>60</v>
      </c>
      <c r="C89" s="79">
        <v>2069346</v>
      </c>
      <c r="D89" s="80"/>
      <c r="E89" s="81"/>
      <c r="F89" s="80"/>
      <c r="G89" s="82"/>
      <c r="H89" s="83"/>
      <c r="I89" s="84"/>
    </row>
    <row r="90" spans="1:9" s="90" customFormat="1">
      <c r="A90" s="85">
        <v>711</v>
      </c>
      <c r="B90" s="85" t="s">
        <v>61</v>
      </c>
      <c r="C90" s="86">
        <v>452224</v>
      </c>
      <c r="D90" s="87">
        <f>C90/C$2</f>
        <v>3.4752013471446375E-3</v>
      </c>
      <c r="E90" s="66"/>
      <c r="F90" s="87" t="e">
        <f>E90/E$2</f>
        <v>#DIV/0!</v>
      </c>
      <c r="G90" s="88" t="e">
        <f>F90/D90</f>
        <v>#DIV/0!</v>
      </c>
      <c r="H90" s="89">
        <f>E$2*D90</f>
        <v>0</v>
      </c>
      <c r="I90" s="46" t="e">
        <f>IF(G90&gt;1,E90-H90,0)</f>
        <v>#DIV/0!</v>
      </c>
    </row>
    <row r="91" spans="1:9" s="90" customFormat="1">
      <c r="A91" s="85">
        <v>712</v>
      </c>
      <c r="B91" s="85" t="s">
        <v>62</v>
      </c>
      <c r="C91" s="86">
        <v>133466</v>
      </c>
      <c r="D91" s="87">
        <f>C91/C$2</f>
        <v>1.0256448640452657E-3</v>
      </c>
      <c r="E91" s="66"/>
      <c r="F91" s="87" t="e">
        <f>E91/E$2</f>
        <v>#DIV/0!</v>
      </c>
      <c r="G91" s="88" t="e">
        <f>F91/D91</f>
        <v>#DIV/0!</v>
      </c>
      <c r="H91" s="89">
        <f>E$2*D91</f>
        <v>0</v>
      </c>
      <c r="I91" s="46" t="e">
        <f>IF(G91&gt;1,E91-H91,0)</f>
        <v>#DIV/0!</v>
      </c>
    </row>
    <row r="92" spans="1:9" s="90" customFormat="1">
      <c r="A92" s="85">
        <v>713</v>
      </c>
      <c r="B92" s="85" t="s">
        <v>63</v>
      </c>
      <c r="C92" s="86">
        <v>1483656</v>
      </c>
      <c r="D92" s="87">
        <f>C92/C$2</f>
        <v>1.1401436743514773E-2</v>
      </c>
      <c r="E92" s="66"/>
      <c r="F92" s="87" t="e">
        <f>E92/E$2</f>
        <v>#DIV/0!</v>
      </c>
      <c r="G92" s="88" t="e">
        <f>F92/D92</f>
        <v>#DIV/0!</v>
      </c>
      <c r="H92" s="89">
        <f>E$2*D92</f>
        <v>0</v>
      </c>
      <c r="I92" s="46" t="e">
        <f>IF(G92&gt;1,E92-H92,0)</f>
        <v>#DIV/0!</v>
      </c>
    </row>
    <row r="93" spans="1:9" s="78" customFormat="1" ht="21" customHeight="1">
      <c r="A93" s="77">
        <v>72</v>
      </c>
      <c r="B93" s="78" t="s">
        <v>64</v>
      </c>
      <c r="C93" s="79">
        <v>11926329</v>
      </c>
      <c r="D93" s="80"/>
      <c r="E93" s="81"/>
      <c r="F93" s="80"/>
      <c r="G93" s="82"/>
      <c r="H93" s="83"/>
      <c r="I93" s="84"/>
    </row>
    <row r="94" spans="1:9" s="90" customFormat="1">
      <c r="A94" s="85">
        <v>721</v>
      </c>
      <c r="B94" s="85" t="s">
        <v>65</v>
      </c>
      <c r="C94" s="86">
        <v>1976226</v>
      </c>
      <c r="D94" s="87">
        <f>C94/C$2</f>
        <v>1.5186684602016387E-2</v>
      </c>
      <c r="E94" s="66"/>
      <c r="F94" s="87" t="e">
        <f>E94/E$2</f>
        <v>#DIV/0!</v>
      </c>
      <c r="G94" s="88" t="e">
        <f>F94/D94</f>
        <v>#DIV/0!</v>
      </c>
      <c r="H94" s="89">
        <f>E$2*D94</f>
        <v>0</v>
      </c>
      <c r="I94" s="46" t="e">
        <f>IF(G94&gt;1,E94-H94,0)</f>
        <v>#DIV/0!</v>
      </c>
    </row>
    <row r="95" spans="1:9" s="90" customFormat="1">
      <c r="A95" s="85">
        <v>722</v>
      </c>
      <c r="B95" s="85" t="s">
        <v>66</v>
      </c>
      <c r="C95" s="86">
        <v>9950103</v>
      </c>
      <c r="D95" s="87">
        <f>C95/C$2</f>
        <v>7.6463459148182977E-2</v>
      </c>
      <c r="E95" s="66"/>
      <c r="F95" s="87" t="e">
        <f>E95/E$2</f>
        <v>#DIV/0!</v>
      </c>
      <c r="G95" s="88" t="e">
        <f>F95/D95</f>
        <v>#DIV/0!</v>
      </c>
      <c r="H95" s="89">
        <f>E$2*D95</f>
        <v>0</v>
      </c>
      <c r="I95" s="46" t="e">
        <f>IF(G95&gt;1,E95-H95,0)</f>
        <v>#DIV/0!</v>
      </c>
    </row>
    <row r="96" spans="1:9" s="78" customFormat="1">
      <c r="A96" s="77">
        <v>81</v>
      </c>
      <c r="B96" s="78" t="s">
        <v>67</v>
      </c>
      <c r="C96" s="79">
        <v>5452603</v>
      </c>
      <c r="D96" s="80"/>
      <c r="E96" s="81"/>
      <c r="F96" s="80"/>
      <c r="G96" s="82"/>
      <c r="H96" s="83"/>
      <c r="I96" s="84"/>
    </row>
    <row r="97" spans="1:9" s="90" customFormat="1">
      <c r="A97" s="85">
        <v>811</v>
      </c>
      <c r="B97" s="85" t="s">
        <v>68</v>
      </c>
      <c r="C97" s="86">
        <v>1271591</v>
      </c>
      <c r="D97" s="87">
        <f>C97/C$2</f>
        <v>9.77178291337257E-3</v>
      </c>
      <c r="E97" s="66"/>
      <c r="F97" s="87" t="e">
        <f>E97/E$2</f>
        <v>#DIV/0!</v>
      </c>
      <c r="G97" s="88" t="e">
        <f>F97/D97</f>
        <v>#DIV/0!</v>
      </c>
      <c r="H97" s="89">
        <f>E$2*D97</f>
        <v>0</v>
      </c>
      <c r="I97" s="46" t="e">
        <f>IF(G97&gt;1,E97-H97,0)</f>
        <v>#DIV/0!</v>
      </c>
    </row>
    <row r="98" spans="1:9" s="90" customFormat="1">
      <c r="A98" s="85">
        <v>812</v>
      </c>
      <c r="B98" s="85" t="s">
        <v>69</v>
      </c>
      <c r="C98" s="86">
        <v>1368422</v>
      </c>
      <c r="D98" s="87">
        <f>C98/C$2</f>
        <v>1.0515899151443443E-2</v>
      </c>
      <c r="E98" s="66"/>
      <c r="F98" s="87" t="e">
        <f>E98/E$2</f>
        <v>#DIV/0!</v>
      </c>
      <c r="G98" s="88" t="e">
        <f>F98/D98</f>
        <v>#DIV/0!</v>
      </c>
      <c r="H98" s="89">
        <f>E$2*D98</f>
        <v>0</v>
      </c>
      <c r="I98" s="46" t="e">
        <f>IF(G98&gt;1,E98-H98,0)</f>
        <v>#DIV/0!</v>
      </c>
    </row>
    <row r="99" spans="1:9" s="90" customFormat="1">
      <c r="A99" s="85">
        <v>813</v>
      </c>
      <c r="B99" s="85" t="s">
        <v>70</v>
      </c>
      <c r="C99" s="86">
        <v>2812590</v>
      </c>
      <c r="D99" s="87">
        <f>C99/C$2</f>
        <v>2.1613882847804487E-2</v>
      </c>
      <c r="E99" s="66"/>
      <c r="F99" s="87" t="e">
        <f>E99/E$2</f>
        <v>#DIV/0!</v>
      </c>
      <c r="G99" s="88" t="e">
        <f>F99/D99</f>
        <v>#DIV/0!</v>
      </c>
      <c r="H99" s="89">
        <f>E$2*D99</f>
        <v>0</v>
      </c>
      <c r="I99" s="46" t="e">
        <f>IF(G99&gt;1,E99-H99,0)</f>
        <v>#DIV/0!</v>
      </c>
    </row>
    <row r="100" spans="1:9">
      <c r="C100" s="62"/>
      <c r="D100" s="87"/>
      <c r="E100" s="100"/>
      <c r="F100" s="87"/>
      <c r="G100" s="88"/>
      <c r="H100" s="89"/>
      <c r="I100" s="46"/>
    </row>
    <row r="101" spans="1:9" s="78" customFormat="1">
      <c r="A101" s="77"/>
      <c r="B101" s="78" t="s">
        <v>116</v>
      </c>
      <c r="C101" s="96">
        <f>C102+C103+C104</f>
        <v>10037000</v>
      </c>
      <c r="D101" s="80"/>
      <c r="E101" s="101">
        <f>E102+E103+E104</f>
        <v>0</v>
      </c>
      <c r="F101" s="80"/>
      <c r="G101" s="82"/>
      <c r="H101" s="83"/>
      <c r="I101" s="84"/>
    </row>
    <row r="102" spans="1:9">
      <c r="B102" s="86" t="s">
        <v>117</v>
      </c>
      <c r="C102" s="62">
        <v>2783000</v>
      </c>
      <c r="D102" s="87">
        <f>C102/C$2</f>
        <v>2.1386492864384744E-2</v>
      </c>
      <c r="E102" s="100"/>
      <c r="F102" s="87" t="e">
        <f>E102/E$2</f>
        <v>#DIV/0!</v>
      </c>
      <c r="G102" s="88" t="e">
        <f>F102/D102</f>
        <v>#DIV/0!</v>
      </c>
      <c r="H102" s="89">
        <f>E$2*D102</f>
        <v>0</v>
      </c>
      <c r="I102" s="46" t="e">
        <f>IF(G102&gt;1,E102-H102,0)</f>
        <v>#DIV/0!</v>
      </c>
    </row>
    <row r="103" spans="1:9">
      <c r="B103" s="86" t="s">
        <v>118</v>
      </c>
      <c r="C103" s="62">
        <v>2042000</v>
      </c>
      <c r="D103" s="87">
        <f>C103/C$2</f>
        <v>1.5692137416124199E-2</v>
      </c>
      <c r="E103" s="100"/>
      <c r="F103" s="87" t="e">
        <f>E103/E$2</f>
        <v>#DIV/0!</v>
      </c>
      <c r="G103" s="88" t="e">
        <f>F103/D103</f>
        <v>#DIV/0!</v>
      </c>
      <c r="H103" s="89">
        <f>E$2*D103</f>
        <v>0</v>
      </c>
      <c r="I103" s="46" t="e">
        <f>IF(G103&gt;1,E103-H103,0)</f>
        <v>#DIV/0!</v>
      </c>
    </row>
    <row r="104" spans="1:9">
      <c r="B104" s="86" t="s">
        <v>119</v>
      </c>
      <c r="C104" s="62">
        <v>5212000</v>
      </c>
      <c r="D104" s="87">
        <f>C104/C$2</f>
        <v>4.0052605393163236E-2</v>
      </c>
      <c r="E104" s="100"/>
      <c r="F104" s="87" t="e">
        <f>E104/E$2</f>
        <v>#DIV/0!</v>
      </c>
      <c r="G104" s="88" t="e">
        <f>F104/D104</f>
        <v>#DIV/0!</v>
      </c>
      <c r="H104" s="89">
        <f>E$2*D104</f>
        <v>0</v>
      </c>
      <c r="I104" s="46" t="e">
        <f>IF(G104&gt;1,E104-H104,0)</f>
        <v>#DIV/0!</v>
      </c>
    </row>
    <row r="105" spans="1:9">
      <c r="E105" s="102"/>
    </row>
    <row r="106" spans="1:9">
      <c r="E106" s="102"/>
      <c r="H106" s="43" t="s">
        <v>114</v>
      </c>
      <c r="I106" s="47" t="e">
        <f>SUM(I3:I104)</f>
        <v>#DIV/0!</v>
      </c>
    </row>
    <row r="107" spans="1:9">
      <c r="F107" s="86"/>
      <c r="G107" s="86"/>
      <c r="H107" s="86"/>
      <c r="I107" s="86"/>
    </row>
    <row r="108" spans="1:9">
      <c r="F108" s="86"/>
      <c r="G108" s="86"/>
      <c r="H108" s="86"/>
      <c r="I108" s="86"/>
    </row>
    <row r="109" spans="1:9">
      <c r="F109" s="86"/>
      <c r="G109" s="86"/>
      <c r="H109" s="86"/>
      <c r="I109" s="86"/>
    </row>
    <row r="110" spans="1:9">
      <c r="F110" s="86"/>
      <c r="G110" s="86"/>
      <c r="H110" s="86"/>
      <c r="I110" s="86"/>
    </row>
    <row r="111" spans="1:9">
      <c r="F111" s="86"/>
      <c r="G111" s="86"/>
      <c r="H111" s="86"/>
      <c r="I111" s="86"/>
    </row>
    <row r="112" spans="1:9">
      <c r="A112" s="86"/>
      <c r="C112" s="86"/>
      <c r="D112" s="86"/>
      <c r="G112" s="86"/>
      <c r="H112" s="86"/>
      <c r="I112" s="86"/>
    </row>
    <row r="113" spans="1:9">
      <c r="A113" s="86"/>
      <c r="C113" s="86"/>
      <c r="D113" s="86"/>
      <c r="E113" s="99"/>
      <c r="F113" s="86"/>
      <c r="G113" s="86"/>
      <c r="H113" s="86"/>
      <c r="I113" s="86"/>
    </row>
  </sheetData>
  <pageMargins left="0.75" right="0.75" top="1" bottom="1" header="0.5" footer="0.5"/>
  <pageSetup scale="9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baseColWidth="10" defaultColWidth="8.83203125" defaultRowHeight="10" x14ac:dyDescent="0"/>
  <cols>
    <col min="1" max="1" width="5.6640625" style="15" bestFit="1" customWidth="1"/>
    <col min="2" max="2" width="39.5" style="16" bestFit="1" customWidth="1"/>
    <col min="3" max="3" width="12.5" style="63" bestFit="1" customWidth="1"/>
    <col min="4" max="4" width="9.6640625" style="18" customWidth="1"/>
    <col min="5" max="5" width="12.5" style="67" bestFit="1" customWidth="1"/>
    <col min="6" max="6" width="12.5" style="42" bestFit="1" customWidth="1"/>
    <col min="7" max="7" width="11" style="47" bestFit="1" customWidth="1"/>
    <col min="8" max="8" width="13" style="16" customWidth="1"/>
    <col min="9" max="9" width="12.1640625" style="16" customWidth="1"/>
    <col min="10" max="11" width="8.83203125" style="16"/>
    <col min="12" max="12" width="9.5" style="16" bestFit="1" customWidth="1"/>
    <col min="13" max="16384" width="8.83203125" style="16"/>
  </cols>
  <sheetData>
    <row r="1" spans="1:12" s="2" customFormat="1" ht="36" customHeight="1">
      <c r="A1" s="1" t="s">
        <v>0</v>
      </c>
      <c r="B1" s="2" t="s">
        <v>1</v>
      </c>
      <c r="C1" s="3" t="s">
        <v>127</v>
      </c>
      <c r="D1" s="4" t="s">
        <v>94</v>
      </c>
      <c r="E1" s="65" t="s">
        <v>120</v>
      </c>
      <c r="F1" s="4" t="s">
        <v>94</v>
      </c>
      <c r="G1" s="37" t="s">
        <v>111</v>
      </c>
      <c r="H1" s="3" t="s">
        <v>112</v>
      </c>
      <c r="I1" s="44" t="s">
        <v>113</v>
      </c>
    </row>
    <row r="2" spans="1:12" s="6" customFormat="1" ht="21" customHeight="1">
      <c r="B2" s="5" t="s">
        <v>93</v>
      </c>
      <c r="C2" s="7">
        <f>C3+C5+C9+C31+C35+C48+C58+C65+C71+C75+C77+C79+C82+C84+C89+C93+C96</f>
        <v>115041976</v>
      </c>
      <c r="D2" s="8"/>
      <c r="E2" s="7">
        <f>E3+E5+E9+E31+E35+E48+E58+E65+E71+E75+E77+E79+E82+E84+E89+E93+E96</f>
        <v>0</v>
      </c>
      <c r="F2" s="8"/>
      <c r="G2" s="38"/>
      <c r="H2" s="21"/>
      <c r="I2" s="45"/>
      <c r="L2" s="64"/>
    </row>
    <row r="3" spans="1:12" s="49" customFormat="1" ht="21" customHeight="1">
      <c r="A3" s="48">
        <v>22</v>
      </c>
      <c r="B3" s="49" t="s">
        <v>2</v>
      </c>
      <c r="C3" s="54">
        <v>641063</v>
      </c>
      <c r="D3" s="50"/>
      <c r="E3" s="68"/>
      <c r="F3" s="50"/>
      <c r="G3" s="51"/>
      <c r="H3" s="52"/>
      <c r="I3" s="53"/>
    </row>
    <row r="4" spans="1:12" s="12" customFormat="1">
      <c r="A4" s="9">
        <v>221</v>
      </c>
      <c r="B4" s="9" t="s">
        <v>2</v>
      </c>
      <c r="C4" s="19">
        <v>641063</v>
      </c>
      <c r="D4" s="11">
        <f>C4/C$2</f>
        <v>5.5724268852961984E-3</v>
      </c>
      <c r="E4" s="69"/>
      <c r="F4" s="11" t="e">
        <f>E4/E$2</f>
        <v>#DIV/0!</v>
      </c>
      <c r="G4" s="39" t="e">
        <f>F4/D4</f>
        <v>#DIV/0!</v>
      </c>
      <c r="H4" s="41">
        <f>E$2*D4</f>
        <v>0</v>
      </c>
      <c r="I4" s="46" t="e">
        <f>IF(G4&gt;1,E4-H4,0)</f>
        <v>#DIV/0!</v>
      </c>
    </row>
    <row r="5" spans="1:12" s="49" customFormat="1" ht="21" customHeight="1">
      <c r="A5" s="48">
        <v>23</v>
      </c>
      <c r="B5" s="49" t="s">
        <v>121</v>
      </c>
      <c r="C5" s="54">
        <v>5260942</v>
      </c>
      <c r="D5" s="50"/>
      <c r="E5" s="68"/>
      <c r="F5" s="50"/>
      <c r="G5" s="51"/>
      <c r="H5" s="52"/>
      <c r="I5" s="53"/>
    </row>
    <row r="6" spans="1:12" s="12" customFormat="1">
      <c r="A6" s="9">
        <v>236</v>
      </c>
      <c r="B6" s="25" t="s">
        <v>122</v>
      </c>
      <c r="C6" s="19">
        <v>1040182</v>
      </c>
      <c r="D6" s="11">
        <f>C6/C$2</f>
        <v>9.0417605483410681E-3</v>
      </c>
      <c r="E6" s="69"/>
      <c r="F6" s="11" t="e">
        <f>E6/E$2</f>
        <v>#DIV/0!</v>
      </c>
      <c r="G6" s="39" t="e">
        <f>F6/D6</f>
        <v>#DIV/0!</v>
      </c>
      <c r="H6" s="41">
        <f>E$2*D6</f>
        <v>0</v>
      </c>
      <c r="I6" s="46" t="e">
        <f>IF(G6&gt;1,E6-H6,0)</f>
        <v>#DIV/0!</v>
      </c>
    </row>
    <row r="7" spans="1:12" s="12" customFormat="1">
      <c r="A7" s="9">
        <v>237</v>
      </c>
      <c r="B7" s="25" t="s">
        <v>124</v>
      </c>
      <c r="C7" s="19">
        <v>849599</v>
      </c>
      <c r="D7" s="11">
        <f>C7/C$2</f>
        <v>7.3851217576443575E-3</v>
      </c>
      <c r="E7" s="69"/>
      <c r="F7" s="11" t="e">
        <f>E7/E$2</f>
        <v>#DIV/0!</v>
      </c>
      <c r="G7" s="39" t="e">
        <f>F7/D7</f>
        <v>#DIV/0!</v>
      </c>
      <c r="H7" s="41">
        <f>E$2*D7</f>
        <v>0</v>
      </c>
      <c r="I7" s="46" t="e">
        <f>IF(G7&gt;1,E7-H7,0)</f>
        <v>#DIV/0!</v>
      </c>
    </row>
    <row r="8" spans="1:12" s="12" customFormat="1">
      <c r="A8" s="9">
        <v>238</v>
      </c>
      <c r="B8" s="25" t="s">
        <v>123</v>
      </c>
      <c r="C8" s="19">
        <v>3371161</v>
      </c>
      <c r="D8" s="11">
        <f t="shared" ref="D8:D30" si="0">C8/C$2</f>
        <v>2.930374735566086E-2</v>
      </c>
      <c r="E8" s="69"/>
      <c r="F8" s="11" t="e">
        <f t="shared" ref="F8:F30" si="1">E8/E$2</f>
        <v>#DIV/0!</v>
      </c>
      <c r="G8" s="39" t="e">
        <f>F8/D8</f>
        <v>#DIV/0!</v>
      </c>
      <c r="H8" s="41">
        <f>E$2*D8</f>
        <v>0</v>
      </c>
      <c r="I8" s="46" t="e">
        <f t="shared" ref="I8:I30" si="2">IF(G8&gt;1,E8-H8,0)</f>
        <v>#DIV/0!</v>
      </c>
    </row>
    <row r="9" spans="1:12" s="49" customFormat="1" ht="21" customHeight="1">
      <c r="A9" s="48" t="s">
        <v>115</v>
      </c>
      <c r="B9" s="49" t="s">
        <v>92</v>
      </c>
      <c r="C9" s="54">
        <v>11192043</v>
      </c>
      <c r="D9" s="50"/>
      <c r="E9" s="68"/>
      <c r="F9" s="50"/>
      <c r="G9" s="51"/>
      <c r="H9" s="52"/>
      <c r="I9" s="53"/>
      <c r="J9" s="56"/>
    </row>
    <row r="10" spans="1:12" s="14" customFormat="1">
      <c r="A10" s="13">
        <v>311</v>
      </c>
      <c r="B10" s="9" t="s">
        <v>74</v>
      </c>
      <c r="C10" s="19">
        <v>1414237</v>
      </c>
      <c r="D10" s="11">
        <f t="shared" si="0"/>
        <v>1.2293225909123814E-2</v>
      </c>
      <c r="E10" s="69"/>
      <c r="F10" s="11" t="e">
        <f t="shared" si="1"/>
        <v>#DIV/0!</v>
      </c>
      <c r="G10" s="39" t="e">
        <f t="shared" ref="G10:G30" si="3">F10/D10</f>
        <v>#DIV/0!</v>
      </c>
      <c r="H10" s="41">
        <f t="shared" ref="H10:H30" si="4">E$2*D10</f>
        <v>0</v>
      </c>
      <c r="I10" s="46" t="e">
        <f t="shared" si="2"/>
        <v>#DIV/0!</v>
      </c>
    </row>
    <row r="11" spans="1:12" s="14" customFormat="1">
      <c r="A11" s="13">
        <v>312</v>
      </c>
      <c r="B11" s="9" t="s">
        <v>73</v>
      </c>
      <c r="C11" s="19">
        <v>150738</v>
      </c>
      <c r="D11" s="11">
        <f t="shared" si="0"/>
        <v>1.3102869512602948E-3</v>
      </c>
      <c r="E11" s="69"/>
      <c r="F11" s="11" t="e">
        <f t="shared" si="1"/>
        <v>#DIV/0!</v>
      </c>
      <c r="G11" s="39" t="e">
        <f t="shared" si="3"/>
        <v>#DIV/0!</v>
      </c>
      <c r="H11" s="41">
        <f t="shared" si="4"/>
        <v>0</v>
      </c>
      <c r="I11" s="46" t="e">
        <f t="shared" si="2"/>
        <v>#DIV/0!</v>
      </c>
    </row>
    <row r="12" spans="1:12" s="14" customFormat="1">
      <c r="A12" s="13">
        <v>313</v>
      </c>
      <c r="B12" s="9" t="s">
        <v>75</v>
      </c>
      <c r="C12" s="19">
        <v>106894</v>
      </c>
      <c r="D12" s="11">
        <f t="shared" si="0"/>
        <v>9.2917388692975863E-4</v>
      </c>
      <c r="E12" s="69"/>
      <c r="F12" s="11" t="e">
        <f t="shared" si="1"/>
        <v>#DIV/0!</v>
      </c>
      <c r="G12" s="39" t="e">
        <f t="shared" si="3"/>
        <v>#DIV/0!</v>
      </c>
      <c r="H12" s="41">
        <f t="shared" si="4"/>
        <v>0</v>
      </c>
      <c r="I12" s="46" t="e">
        <f t="shared" si="2"/>
        <v>#DIV/0!</v>
      </c>
    </row>
    <row r="13" spans="1:12" s="14" customFormat="1">
      <c r="A13" s="13">
        <v>314</v>
      </c>
      <c r="B13" s="9" t="s">
        <v>76</v>
      </c>
      <c r="C13" s="19">
        <v>111098</v>
      </c>
      <c r="D13" s="11">
        <f t="shared" si="0"/>
        <v>9.6571707008926897E-4</v>
      </c>
      <c r="E13" s="69"/>
      <c r="F13" s="11" t="e">
        <f t="shared" si="1"/>
        <v>#DIV/0!</v>
      </c>
      <c r="G13" s="39" t="e">
        <f t="shared" si="3"/>
        <v>#DIV/0!</v>
      </c>
      <c r="H13" s="41">
        <f t="shared" si="4"/>
        <v>0</v>
      </c>
      <c r="I13" s="46" t="e">
        <f t="shared" si="2"/>
        <v>#DIV/0!</v>
      </c>
    </row>
    <row r="14" spans="1:12" s="14" customFormat="1">
      <c r="A14" s="13">
        <v>315</v>
      </c>
      <c r="B14" s="9" t="s">
        <v>71</v>
      </c>
      <c r="C14" s="19">
        <v>111973</v>
      </c>
      <c r="D14" s="11">
        <f t="shared" si="0"/>
        <v>9.7332298951471419E-4</v>
      </c>
      <c r="E14" s="69"/>
      <c r="F14" s="11" t="e">
        <f t="shared" si="1"/>
        <v>#DIV/0!</v>
      </c>
      <c r="G14" s="39" t="e">
        <f t="shared" si="3"/>
        <v>#DIV/0!</v>
      </c>
      <c r="H14" s="41">
        <f t="shared" si="4"/>
        <v>0</v>
      </c>
      <c r="I14" s="46" t="e">
        <f t="shared" si="2"/>
        <v>#DIV/0!</v>
      </c>
    </row>
    <row r="15" spans="1:12" s="14" customFormat="1">
      <c r="A15" s="13">
        <v>316</v>
      </c>
      <c r="B15" s="9" t="s">
        <v>77</v>
      </c>
      <c r="C15" s="19">
        <v>27042</v>
      </c>
      <c r="D15" s="11">
        <f t="shared" si="0"/>
        <v>2.3506202640330168E-4</v>
      </c>
      <c r="E15" s="69"/>
      <c r="F15" s="11" t="e">
        <f t="shared" si="1"/>
        <v>#DIV/0!</v>
      </c>
      <c r="G15" s="39" t="e">
        <f t="shared" si="3"/>
        <v>#DIV/0!</v>
      </c>
      <c r="H15" s="41">
        <f t="shared" si="4"/>
        <v>0</v>
      </c>
      <c r="I15" s="46" t="e">
        <f t="shared" si="2"/>
        <v>#DIV/0!</v>
      </c>
    </row>
    <row r="16" spans="1:12" s="14" customFormat="1">
      <c r="A16" s="13">
        <v>321</v>
      </c>
      <c r="B16" s="9" t="s">
        <v>78</v>
      </c>
      <c r="C16" s="19">
        <v>341009</v>
      </c>
      <c r="D16" s="11">
        <f t="shared" si="0"/>
        <v>2.9642136884018753E-3</v>
      </c>
      <c r="E16" s="69"/>
      <c r="F16" s="11" t="e">
        <f t="shared" si="1"/>
        <v>#DIV/0!</v>
      </c>
      <c r="G16" s="39" t="e">
        <f t="shared" si="3"/>
        <v>#DIV/0!</v>
      </c>
      <c r="H16" s="41">
        <f t="shared" si="4"/>
        <v>0</v>
      </c>
      <c r="I16" s="46" t="e">
        <f t="shared" si="2"/>
        <v>#DIV/0!</v>
      </c>
    </row>
    <row r="17" spans="1:9" s="14" customFormat="1">
      <c r="A17" s="13">
        <v>322</v>
      </c>
      <c r="B17" s="9" t="s">
        <v>79</v>
      </c>
      <c r="C17" s="19">
        <v>355648</v>
      </c>
      <c r="D17" s="11">
        <f t="shared" si="0"/>
        <v>3.0914628935094089E-3</v>
      </c>
      <c r="E17" s="69"/>
      <c r="F17" s="11" t="e">
        <f t="shared" si="1"/>
        <v>#DIV/0!</v>
      </c>
      <c r="G17" s="39" t="e">
        <f t="shared" si="3"/>
        <v>#DIV/0!</v>
      </c>
      <c r="H17" s="41">
        <f t="shared" si="4"/>
        <v>0</v>
      </c>
      <c r="I17" s="46" t="e">
        <f t="shared" si="2"/>
        <v>#DIV/0!</v>
      </c>
    </row>
    <row r="18" spans="1:9" s="14" customFormat="1">
      <c r="A18" s="13">
        <v>323</v>
      </c>
      <c r="B18" s="9" t="s">
        <v>80</v>
      </c>
      <c r="C18" s="19">
        <v>471611</v>
      </c>
      <c r="D18" s="11">
        <f t="shared" si="0"/>
        <v>4.0994688756041536E-3</v>
      </c>
      <c r="E18" s="69"/>
      <c r="F18" s="11" t="e">
        <f t="shared" si="1"/>
        <v>#DIV/0!</v>
      </c>
      <c r="G18" s="39" t="e">
        <f t="shared" si="3"/>
        <v>#DIV/0!</v>
      </c>
      <c r="H18" s="41">
        <f t="shared" si="4"/>
        <v>0</v>
      </c>
      <c r="I18" s="46" t="e">
        <f t="shared" si="2"/>
        <v>#DIV/0!</v>
      </c>
    </row>
    <row r="19" spans="1:9" s="14" customFormat="1">
      <c r="A19" s="13">
        <v>324</v>
      </c>
      <c r="B19" s="9" t="s">
        <v>81</v>
      </c>
      <c r="C19" s="19">
        <v>98009</v>
      </c>
      <c r="D19" s="11">
        <f t="shared" si="0"/>
        <v>8.5194120796395221E-4</v>
      </c>
      <c r="E19" s="69"/>
      <c r="F19" s="11" t="e">
        <f t="shared" si="1"/>
        <v>#DIV/0!</v>
      </c>
      <c r="G19" s="39" t="e">
        <f t="shared" si="3"/>
        <v>#DIV/0!</v>
      </c>
      <c r="H19" s="41">
        <f t="shared" si="4"/>
        <v>0</v>
      </c>
      <c r="I19" s="46" t="e">
        <f t="shared" si="2"/>
        <v>#DIV/0!</v>
      </c>
    </row>
    <row r="20" spans="1:9" s="14" customFormat="1">
      <c r="A20" s="13">
        <v>325</v>
      </c>
      <c r="B20" s="9" t="s">
        <v>82</v>
      </c>
      <c r="C20" s="19">
        <v>738641</v>
      </c>
      <c r="D20" s="11">
        <f t="shared" si="0"/>
        <v>6.4206216346631602E-3</v>
      </c>
      <c r="E20" s="69"/>
      <c r="F20" s="11" t="e">
        <f t="shared" si="1"/>
        <v>#DIV/0!</v>
      </c>
      <c r="G20" s="39" t="e">
        <f t="shared" si="3"/>
        <v>#DIV/0!</v>
      </c>
      <c r="H20" s="41">
        <f t="shared" si="4"/>
        <v>0</v>
      </c>
      <c r="I20" s="46" t="e">
        <f t="shared" si="2"/>
        <v>#DIV/0!</v>
      </c>
    </row>
    <row r="21" spans="1:9" s="14" customFormat="1">
      <c r="A21" s="13">
        <v>326</v>
      </c>
      <c r="B21" s="9" t="s">
        <v>83</v>
      </c>
      <c r="C21" s="19">
        <v>697798</v>
      </c>
      <c r="D21" s="11">
        <f t="shared" si="0"/>
        <v>6.0655947008420646E-3</v>
      </c>
      <c r="E21" s="69"/>
      <c r="F21" s="11" t="e">
        <f t="shared" si="1"/>
        <v>#DIV/0!</v>
      </c>
      <c r="G21" s="39" t="e">
        <f t="shared" si="3"/>
        <v>#DIV/0!</v>
      </c>
      <c r="H21" s="41">
        <f t="shared" si="4"/>
        <v>0</v>
      </c>
      <c r="I21" s="46" t="e">
        <f t="shared" si="2"/>
        <v>#DIV/0!</v>
      </c>
    </row>
    <row r="22" spans="1:9" s="14" customFormat="1">
      <c r="A22" s="13">
        <v>327</v>
      </c>
      <c r="B22" s="9" t="s">
        <v>84</v>
      </c>
      <c r="C22" s="19">
        <v>344902</v>
      </c>
      <c r="D22" s="11">
        <f t="shared" si="0"/>
        <v>2.9980535104855988E-3</v>
      </c>
      <c r="E22" s="69"/>
      <c r="F22" s="11" t="e">
        <f t="shared" si="1"/>
        <v>#DIV/0!</v>
      </c>
      <c r="G22" s="39" t="e">
        <f t="shared" si="3"/>
        <v>#DIV/0!</v>
      </c>
      <c r="H22" s="41">
        <f t="shared" si="4"/>
        <v>0</v>
      </c>
      <c r="I22" s="46" t="e">
        <f t="shared" si="2"/>
        <v>#DIV/0!</v>
      </c>
    </row>
    <row r="23" spans="1:9" s="14" customFormat="1">
      <c r="A23" s="13">
        <v>331</v>
      </c>
      <c r="B23" s="9" t="s">
        <v>85</v>
      </c>
      <c r="C23" s="19">
        <v>396045</v>
      </c>
      <c r="D23" s="11">
        <f t="shared" si="0"/>
        <v>3.4426129815433629E-3</v>
      </c>
      <c r="E23" s="69"/>
      <c r="F23" s="11" t="e">
        <f t="shared" si="1"/>
        <v>#DIV/0!</v>
      </c>
      <c r="G23" s="39" t="e">
        <f t="shared" si="3"/>
        <v>#DIV/0!</v>
      </c>
      <c r="H23" s="41">
        <f t="shared" si="4"/>
        <v>0</v>
      </c>
      <c r="I23" s="46" t="e">
        <f t="shared" si="2"/>
        <v>#DIV/0!</v>
      </c>
    </row>
    <row r="24" spans="1:9" s="14" customFormat="1">
      <c r="A24" s="13">
        <v>332</v>
      </c>
      <c r="B24" s="9" t="s">
        <v>86</v>
      </c>
      <c r="C24" s="19">
        <v>1379271</v>
      </c>
      <c r="D24" s="11">
        <f t="shared" si="0"/>
        <v>1.1989284676403681E-2</v>
      </c>
      <c r="E24" s="69"/>
      <c r="F24" s="11" t="e">
        <f t="shared" si="1"/>
        <v>#DIV/0!</v>
      </c>
      <c r="G24" s="39" t="e">
        <f t="shared" si="3"/>
        <v>#DIV/0!</v>
      </c>
      <c r="H24" s="41">
        <f t="shared" si="4"/>
        <v>0</v>
      </c>
      <c r="I24" s="46" t="e">
        <f t="shared" si="2"/>
        <v>#DIV/0!</v>
      </c>
    </row>
    <row r="25" spans="1:9" s="14" customFormat="1">
      <c r="A25" s="13">
        <v>333</v>
      </c>
      <c r="B25" s="9" t="s">
        <v>87</v>
      </c>
      <c r="C25" s="19">
        <v>1044231</v>
      </c>
      <c r="D25" s="11">
        <f t="shared" si="0"/>
        <v>9.0769563972023567E-3</v>
      </c>
      <c r="E25" s="69"/>
      <c r="F25" s="11" t="e">
        <f t="shared" si="1"/>
        <v>#DIV/0!</v>
      </c>
      <c r="G25" s="39" t="e">
        <f t="shared" si="3"/>
        <v>#DIV/0!</v>
      </c>
      <c r="H25" s="41">
        <f t="shared" si="4"/>
        <v>0</v>
      </c>
      <c r="I25" s="46" t="e">
        <f t="shared" si="2"/>
        <v>#DIV/0!</v>
      </c>
    </row>
    <row r="26" spans="1:9" s="14" customFormat="1">
      <c r="A26" s="13">
        <v>334</v>
      </c>
      <c r="B26" s="9" t="s">
        <v>88</v>
      </c>
      <c r="C26" s="19">
        <v>850295</v>
      </c>
      <c r="D26" s="11">
        <f t="shared" si="0"/>
        <v>7.3911717232673403E-3</v>
      </c>
      <c r="E26" s="69"/>
      <c r="F26" s="11" t="e">
        <f t="shared" si="1"/>
        <v>#DIV/0!</v>
      </c>
      <c r="G26" s="39" t="e">
        <f t="shared" si="3"/>
        <v>#DIV/0!</v>
      </c>
      <c r="H26" s="41">
        <f t="shared" si="4"/>
        <v>0</v>
      </c>
      <c r="I26" s="46" t="e">
        <f t="shared" si="2"/>
        <v>#DIV/0!</v>
      </c>
    </row>
    <row r="27" spans="1:9" s="14" customFormat="1">
      <c r="A27" s="13">
        <v>335</v>
      </c>
      <c r="B27" s="9" t="s">
        <v>89</v>
      </c>
      <c r="C27" s="19">
        <v>336758</v>
      </c>
      <c r="D27" s="11">
        <f t="shared" si="0"/>
        <v>2.9272619587132264E-3</v>
      </c>
      <c r="E27" s="69"/>
      <c r="F27" s="11" t="e">
        <f t="shared" si="1"/>
        <v>#DIV/0!</v>
      </c>
      <c r="G27" s="39" t="e">
        <f t="shared" si="3"/>
        <v>#DIV/0!</v>
      </c>
      <c r="H27" s="41">
        <f t="shared" si="4"/>
        <v>0</v>
      </c>
      <c r="I27" s="46" t="e">
        <f t="shared" si="2"/>
        <v>#DIV/0!</v>
      </c>
    </row>
    <row r="28" spans="1:9" s="14" customFormat="1">
      <c r="A28" s="13">
        <v>336</v>
      </c>
      <c r="B28" s="9" t="s">
        <v>90</v>
      </c>
      <c r="C28" s="19">
        <v>1315478</v>
      </c>
      <c r="D28" s="11">
        <f t="shared" si="0"/>
        <v>1.1434765341652338E-2</v>
      </c>
      <c r="E28" s="69"/>
      <c r="F28" s="11" t="e">
        <f t="shared" si="1"/>
        <v>#DIV/0!</v>
      </c>
      <c r="G28" s="39" t="e">
        <f t="shared" si="3"/>
        <v>#DIV/0!</v>
      </c>
      <c r="H28" s="41">
        <f t="shared" si="4"/>
        <v>0</v>
      </c>
      <c r="I28" s="46" t="e">
        <f t="shared" si="2"/>
        <v>#DIV/0!</v>
      </c>
    </row>
    <row r="29" spans="1:9" s="14" customFormat="1">
      <c r="A29" s="13">
        <v>337</v>
      </c>
      <c r="B29" s="9" t="s">
        <v>91</v>
      </c>
      <c r="C29" s="19">
        <v>341145</v>
      </c>
      <c r="D29" s="11">
        <f t="shared" si="0"/>
        <v>2.9653958655925729E-3</v>
      </c>
      <c r="E29" s="69"/>
      <c r="F29" s="11" t="e">
        <f t="shared" si="1"/>
        <v>#DIV/0!</v>
      </c>
      <c r="G29" s="39" t="e">
        <f t="shared" si="3"/>
        <v>#DIV/0!</v>
      </c>
      <c r="H29" s="41">
        <f t="shared" si="4"/>
        <v>0</v>
      </c>
      <c r="I29" s="46" t="e">
        <f t="shared" si="2"/>
        <v>#DIV/0!</v>
      </c>
    </row>
    <row r="30" spans="1:9" s="14" customFormat="1">
      <c r="A30" s="13">
        <v>339</v>
      </c>
      <c r="B30" s="9" t="s">
        <v>72</v>
      </c>
      <c r="C30" s="19">
        <v>559220</v>
      </c>
      <c r="D30" s="11">
        <f t="shared" si="0"/>
        <v>4.8610082983970996E-3</v>
      </c>
      <c r="E30" s="69"/>
      <c r="F30" s="11" t="e">
        <f t="shared" si="1"/>
        <v>#DIV/0!</v>
      </c>
      <c r="G30" s="39" t="e">
        <f t="shared" si="3"/>
        <v>#DIV/0!</v>
      </c>
      <c r="H30" s="41">
        <f t="shared" si="4"/>
        <v>0</v>
      </c>
      <c r="I30" s="46" t="e">
        <f t="shared" si="2"/>
        <v>#DIV/0!</v>
      </c>
    </row>
    <row r="31" spans="1:9" s="49" customFormat="1" ht="21" customHeight="1">
      <c r="A31" s="48">
        <v>42</v>
      </c>
      <c r="B31" s="49" t="s">
        <v>3</v>
      </c>
      <c r="C31" s="54">
        <v>5776243</v>
      </c>
      <c r="D31" s="50"/>
      <c r="E31" s="68"/>
      <c r="F31" s="50"/>
      <c r="G31" s="51"/>
      <c r="H31" s="52"/>
      <c r="I31" s="53"/>
    </row>
    <row r="32" spans="1:9" s="12" customFormat="1">
      <c r="A32" s="9">
        <v>423</v>
      </c>
      <c r="B32" s="9" t="s">
        <v>4</v>
      </c>
      <c r="C32" s="19">
        <v>3273158</v>
      </c>
      <c r="D32" s="11">
        <f>C32/C$2</f>
        <v>2.8451858302572967E-2</v>
      </c>
      <c r="E32" s="69"/>
      <c r="F32" s="11" t="e">
        <f>E32/E$2</f>
        <v>#DIV/0!</v>
      </c>
      <c r="G32" s="39" t="e">
        <f>F32/D32</f>
        <v>#DIV/0!</v>
      </c>
      <c r="H32" s="41">
        <f>E$2*D32</f>
        <v>0</v>
      </c>
      <c r="I32" s="46" t="e">
        <f>IF(G32&gt;1,E32-H32,0)</f>
        <v>#DIV/0!</v>
      </c>
    </row>
    <row r="33" spans="1:9" s="12" customFormat="1">
      <c r="A33" s="9">
        <v>424</v>
      </c>
      <c r="B33" s="9" t="s">
        <v>5</v>
      </c>
      <c r="C33" s="19">
        <v>2208552</v>
      </c>
      <c r="D33" s="11">
        <f>C33/C$2</f>
        <v>1.9197792638749531E-2</v>
      </c>
      <c r="E33" s="69"/>
      <c r="F33" s="11" t="e">
        <f>E33/E$2</f>
        <v>#DIV/0!</v>
      </c>
      <c r="G33" s="39" t="e">
        <f>F33/D33</f>
        <v>#DIV/0!</v>
      </c>
      <c r="H33" s="41">
        <f>E$2*D33</f>
        <v>0</v>
      </c>
      <c r="I33" s="46" t="e">
        <f>IF(G33&gt;1,E33-H33,0)</f>
        <v>#DIV/0!</v>
      </c>
    </row>
    <row r="34" spans="1:9" s="12" customFormat="1">
      <c r="A34" s="9">
        <v>425</v>
      </c>
      <c r="B34" s="9" t="s">
        <v>6</v>
      </c>
      <c r="C34" s="19">
        <v>294533</v>
      </c>
      <c r="D34" s="11">
        <f>C34/C$2</f>
        <v>2.5602220184395997E-3</v>
      </c>
      <c r="E34" s="69"/>
      <c r="F34" s="11" t="e">
        <f>E34/E$2</f>
        <v>#DIV/0!</v>
      </c>
      <c r="G34" s="39" t="e">
        <f>F34/D34</f>
        <v>#DIV/0!</v>
      </c>
      <c r="H34" s="41">
        <f>E$2*D34</f>
        <v>0</v>
      </c>
      <c r="I34" s="46" t="e">
        <f>IF(G34&gt;1,E34-H34,0)</f>
        <v>#DIV/0!</v>
      </c>
    </row>
    <row r="35" spans="1:9" s="49" customFormat="1" ht="21" customHeight="1">
      <c r="A35" s="48" t="s">
        <v>7</v>
      </c>
      <c r="B35" s="49" t="s">
        <v>8</v>
      </c>
      <c r="C35" s="54">
        <v>14807958</v>
      </c>
      <c r="D35" s="50"/>
      <c r="E35" s="68"/>
      <c r="F35" s="50"/>
      <c r="G35" s="51"/>
      <c r="H35" s="52"/>
      <c r="I35" s="53"/>
    </row>
    <row r="36" spans="1:9" s="12" customFormat="1">
      <c r="A36" s="9">
        <v>441</v>
      </c>
      <c r="B36" s="9" t="s">
        <v>9</v>
      </c>
      <c r="C36" s="19">
        <v>1718800</v>
      </c>
      <c r="D36" s="11">
        <f t="shared" ref="D36:D47" si="5">C36/C$2</f>
        <v>1.4940633495377375E-2</v>
      </c>
      <c r="E36" s="69"/>
      <c r="F36" s="11" t="e">
        <f t="shared" ref="F36:F47" si="6">E36/E$2</f>
        <v>#DIV/0!</v>
      </c>
      <c r="G36" s="39" t="e">
        <f t="shared" ref="G36:G47" si="7">F36/D36</f>
        <v>#DIV/0!</v>
      </c>
      <c r="H36" s="41">
        <f t="shared" ref="H36:H47" si="8">E$2*D36</f>
        <v>0</v>
      </c>
      <c r="I36" s="46" t="e">
        <f t="shared" ref="I36:I47" si="9">IF(G36&gt;1,E36-H36,0)</f>
        <v>#DIV/0!</v>
      </c>
    </row>
    <row r="37" spans="1:9" s="12" customFormat="1">
      <c r="A37" s="9">
        <v>442</v>
      </c>
      <c r="B37" s="9" t="s">
        <v>10</v>
      </c>
      <c r="C37" s="19">
        <v>422595</v>
      </c>
      <c r="D37" s="11">
        <f t="shared" si="5"/>
        <v>3.6733983081097287E-3</v>
      </c>
      <c r="E37" s="69"/>
      <c r="F37" s="11" t="e">
        <f t="shared" si="6"/>
        <v>#DIV/0!</v>
      </c>
      <c r="G37" s="39" t="e">
        <f t="shared" si="7"/>
        <v>#DIV/0!</v>
      </c>
      <c r="H37" s="41">
        <f t="shared" si="8"/>
        <v>0</v>
      </c>
      <c r="I37" s="46" t="e">
        <f t="shared" si="9"/>
        <v>#DIV/0!</v>
      </c>
    </row>
    <row r="38" spans="1:9" s="12" customFormat="1">
      <c r="A38" s="9">
        <v>443</v>
      </c>
      <c r="B38" s="9" t="s">
        <v>11</v>
      </c>
      <c r="C38" s="19">
        <v>428298</v>
      </c>
      <c r="D38" s="11">
        <f t="shared" si="5"/>
        <v>3.7229715178049446E-3</v>
      </c>
      <c r="E38" s="69"/>
      <c r="F38" s="11" t="e">
        <f t="shared" si="6"/>
        <v>#DIV/0!</v>
      </c>
      <c r="G38" s="39" t="e">
        <f t="shared" si="7"/>
        <v>#DIV/0!</v>
      </c>
      <c r="H38" s="41">
        <f t="shared" si="8"/>
        <v>0</v>
      </c>
      <c r="I38" s="46" t="e">
        <f t="shared" si="9"/>
        <v>#DIV/0!</v>
      </c>
    </row>
    <row r="39" spans="1:9" s="12" customFormat="1">
      <c r="A39" s="9">
        <v>444</v>
      </c>
      <c r="B39" s="9" t="s">
        <v>12</v>
      </c>
      <c r="C39" s="19">
        <v>1170402</v>
      </c>
      <c r="D39" s="11">
        <f t="shared" si="5"/>
        <v>1.0173695208434181E-2</v>
      </c>
      <c r="E39" s="69"/>
      <c r="F39" s="11" t="e">
        <f t="shared" si="6"/>
        <v>#DIV/0!</v>
      </c>
      <c r="G39" s="39" t="e">
        <f t="shared" si="7"/>
        <v>#DIV/0!</v>
      </c>
      <c r="H39" s="41">
        <f t="shared" si="8"/>
        <v>0</v>
      </c>
      <c r="I39" s="46" t="e">
        <f t="shared" si="9"/>
        <v>#DIV/0!</v>
      </c>
    </row>
    <row r="40" spans="1:9" s="12" customFormat="1">
      <c r="A40" s="9">
        <v>445</v>
      </c>
      <c r="B40" s="9" t="s">
        <v>13</v>
      </c>
      <c r="C40" s="19">
        <v>2872426</v>
      </c>
      <c r="D40" s="11">
        <f t="shared" si="5"/>
        <v>2.4968503670347249E-2</v>
      </c>
      <c r="E40" s="69"/>
      <c r="F40" s="11" t="e">
        <f t="shared" si="6"/>
        <v>#DIV/0!</v>
      </c>
      <c r="G40" s="39" t="e">
        <f t="shared" si="7"/>
        <v>#DIV/0!</v>
      </c>
      <c r="H40" s="41">
        <f t="shared" si="8"/>
        <v>0</v>
      </c>
      <c r="I40" s="46" t="e">
        <f t="shared" si="9"/>
        <v>#DIV/0!</v>
      </c>
    </row>
    <row r="41" spans="1:9" s="12" customFormat="1">
      <c r="A41" s="9">
        <v>446</v>
      </c>
      <c r="B41" s="9" t="s">
        <v>14</v>
      </c>
      <c r="C41" s="19">
        <v>1010173</v>
      </c>
      <c r="D41" s="11">
        <f t="shared" si="5"/>
        <v>8.7809079357259994E-3</v>
      </c>
      <c r="E41" s="69"/>
      <c r="F41" s="11" t="e">
        <f t="shared" si="6"/>
        <v>#DIV/0!</v>
      </c>
      <c r="G41" s="39" t="e">
        <f t="shared" si="7"/>
        <v>#DIV/0!</v>
      </c>
      <c r="H41" s="41">
        <f t="shared" si="8"/>
        <v>0</v>
      </c>
      <c r="I41" s="46" t="e">
        <f t="shared" si="9"/>
        <v>#DIV/0!</v>
      </c>
    </row>
    <row r="42" spans="1:9" s="12" customFormat="1">
      <c r="A42" s="9">
        <v>447</v>
      </c>
      <c r="B42" s="9" t="s">
        <v>15</v>
      </c>
      <c r="C42" s="19">
        <v>862630</v>
      </c>
      <c r="D42" s="11">
        <f t="shared" si="5"/>
        <v>7.4983934559677591E-3</v>
      </c>
      <c r="E42" s="69"/>
      <c r="F42" s="11" t="e">
        <f t="shared" si="6"/>
        <v>#DIV/0!</v>
      </c>
      <c r="G42" s="39" t="e">
        <f t="shared" si="7"/>
        <v>#DIV/0!</v>
      </c>
      <c r="H42" s="41">
        <f t="shared" si="8"/>
        <v>0</v>
      </c>
      <c r="I42" s="46" t="e">
        <f t="shared" si="9"/>
        <v>#DIV/0!</v>
      </c>
    </row>
    <row r="43" spans="1:9" s="12" customFormat="1">
      <c r="A43" s="9">
        <v>448</v>
      </c>
      <c r="B43" s="9" t="s">
        <v>16</v>
      </c>
      <c r="C43" s="19">
        <v>1630575</v>
      </c>
      <c r="D43" s="11">
        <f t="shared" si="5"/>
        <v>1.4173739505308914E-2</v>
      </c>
      <c r="E43" s="69"/>
      <c r="F43" s="11" t="e">
        <f t="shared" si="6"/>
        <v>#DIV/0!</v>
      </c>
      <c r="G43" s="39" t="e">
        <f t="shared" si="7"/>
        <v>#DIV/0!</v>
      </c>
      <c r="H43" s="41">
        <f t="shared" si="8"/>
        <v>0</v>
      </c>
      <c r="I43" s="46" t="e">
        <f t="shared" si="9"/>
        <v>#DIV/0!</v>
      </c>
    </row>
    <row r="44" spans="1:9" s="12" customFormat="1">
      <c r="A44" s="9">
        <v>451</v>
      </c>
      <c r="B44" s="9" t="s">
        <v>17</v>
      </c>
      <c r="C44" s="19">
        <v>511983</v>
      </c>
      <c r="D44" s="11">
        <f t="shared" si="5"/>
        <v>4.4504016516545234E-3</v>
      </c>
      <c r="E44" s="69"/>
      <c r="F44" s="11" t="e">
        <f t="shared" si="6"/>
        <v>#DIV/0!</v>
      </c>
      <c r="G44" s="39" t="e">
        <f t="shared" si="7"/>
        <v>#DIV/0!</v>
      </c>
      <c r="H44" s="41">
        <f t="shared" si="8"/>
        <v>0</v>
      </c>
      <c r="I44" s="46" t="e">
        <f t="shared" si="9"/>
        <v>#DIV/0!</v>
      </c>
    </row>
    <row r="45" spans="1:9" s="12" customFormat="1">
      <c r="A45" s="9">
        <v>452</v>
      </c>
      <c r="B45" s="9" t="s">
        <v>18</v>
      </c>
      <c r="C45" s="19">
        <v>2871931</v>
      </c>
      <c r="D45" s="11">
        <f t="shared" si="5"/>
        <v>2.4964200893072282E-2</v>
      </c>
      <c r="E45" s="69"/>
      <c r="F45" s="11" t="e">
        <f t="shared" si="6"/>
        <v>#DIV/0!</v>
      </c>
      <c r="G45" s="39" t="e">
        <f t="shared" si="7"/>
        <v>#DIV/0!</v>
      </c>
      <c r="H45" s="41">
        <f t="shared" si="8"/>
        <v>0</v>
      </c>
      <c r="I45" s="46" t="e">
        <f t="shared" si="9"/>
        <v>#DIV/0!</v>
      </c>
    </row>
    <row r="46" spans="1:9" s="12" customFormat="1">
      <c r="A46" s="9">
        <v>453</v>
      </c>
      <c r="B46" s="9" t="s">
        <v>19</v>
      </c>
      <c r="C46" s="19">
        <v>712624</v>
      </c>
      <c r="D46" s="11">
        <f t="shared" si="5"/>
        <v>6.1944693995868083E-3</v>
      </c>
      <c r="E46" s="69"/>
      <c r="F46" s="11" t="e">
        <f t="shared" si="6"/>
        <v>#DIV/0!</v>
      </c>
      <c r="G46" s="39" t="e">
        <f t="shared" si="7"/>
        <v>#DIV/0!</v>
      </c>
      <c r="H46" s="41">
        <f t="shared" si="8"/>
        <v>0</v>
      </c>
      <c r="I46" s="46" t="e">
        <f t="shared" si="9"/>
        <v>#DIV/0!</v>
      </c>
    </row>
    <row r="47" spans="1:9" s="12" customFormat="1">
      <c r="A47" s="9">
        <v>454</v>
      </c>
      <c r="B47" s="9" t="s">
        <v>20</v>
      </c>
      <c r="C47" s="19">
        <v>595521</v>
      </c>
      <c r="D47" s="11">
        <f t="shared" si="5"/>
        <v>5.1765539910406267E-3</v>
      </c>
      <c r="E47" s="69"/>
      <c r="F47" s="11" t="e">
        <f t="shared" si="6"/>
        <v>#DIV/0!</v>
      </c>
      <c r="G47" s="39" t="e">
        <f t="shared" si="7"/>
        <v>#DIV/0!</v>
      </c>
      <c r="H47" s="41">
        <f t="shared" si="8"/>
        <v>0</v>
      </c>
      <c r="I47" s="46" t="e">
        <f t="shared" si="9"/>
        <v>#DIV/0!</v>
      </c>
    </row>
    <row r="48" spans="1:9" s="49" customFormat="1" ht="21" customHeight="1">
      <c r="A48" s="48" t="s">
        <v>21</v>
      </c>
      <c r="B48" s="49" t="s">
        <v>22</v>
      </c>
      <c r="C48" s="54">
        <v>4233381</v>
      </c>
      <c r="D48" s="50"/>
      <c r="E48" s="68"/>
      <c r="F48" s="50"/>
      <c r="G48" s="51"/>
      <c r="H48" s="52"/>
      <c r="I48" s="53"/>
    </row>
    <row r="49" spans="1:9" s="12" customFormat="1">
      <c r="A49" s="9">
        <v>481</v>
      </c>
      <c r="B49" s="9" t="s">
        <v>23</v>
      </c>
      <c r="C49" s="19">
        <v>428110</v>
      </c>
      <c r="D49" s="11">
        <f t="shared" ref="D49:D57" si="10">C49/C$2</f>
        <v>3.7213373316883919E-3</v>
      </c>
      <c r="E49" s="69"/>
      <c r="F49" s="11" t="e">
        <f t="shared" ref="F49:F57" si="11">E49/E$2</f>
        <v>#DIV/0!</v>
      </c>
      <c r="G49" s="39" t="e">
        <f t="shared" ref="G49:G57" si="12">F49/D49</f>
        <v>#DIV/0!</v>
      </c>
      <c r="H49" s="41">
        <f t="shared" ref="H49:H57" si="13">E$2*D49</f>
        <v>0</v>
      </c>
      <c r="I49" s="46" t="e">
        <f t="shared" ref="I49:I57" si="14">IF(G49&gt;1,E49-H49,0)</f>
        <v>#DIV/0!</v>
      </c>
    </row>
    <row r="50" spans="1:9" s="12" customFormat="1">
      <c r="A50" s="9">
        <v>483</v>
      </c>
      <c r="B50" s="9" t="s">
        <v>24</v>
      </c>
      <c r="C50" s="19">
        <v>69117</v>
      </c>
      <c r="D50" s="11">
        <f t="shared" si="10"/>
        <v>6.0079809477542356E-4</v>
      </c>
      <c r="E50" s="69"/>
      <c r="F50" s="11" t="e">
        <f t="shared" si="11"/>
        <v>#DIV/0!</v>
      </c>
      <c r="G50" s="39" t="e">
        <f t="shared" si="12"/>
        <v>#DIV/0!</v>
      </c>
      <c r="H50" s="41">
        <f t="shared" si="13"/>
        <v>0</v>
      </c>
      <c r="I50" s="46" t="e">
        <f t="shared" si="14"/>
        <v>#DIV/0!</v>
      </c>
    </row>
    <row r="51" spans="1:9" s="12" customFormat="1">
      <c r="A51" s="9">
        <v>484</v>
      </c>
      <c r="B51" s="9" t="s">
        <v>25</v>
      </c>
      <c r="C51" s="19">
        <v>1344400</v>
      </c>
      <c r="D51" s="11">
        <f t="shared" si="10"/>
        <v>1.1686169229221168E-2</v>
      </c>
      <c r="E51" s="69"/>
      <c r="F51" s="11" t="e">
        <f t="shared" si="11"/>
        <v>#DIV/0!</v>
      </c>
      <c r="G51" s="39" t="e">
        <f t="shared" si="12"/>
        <v>#DIV/0!</v>
      </c>
      <c r="H51" s="41">
        <f t="shared" si="13"/>
        <v>0</v>
      </c>
      <c r="I51" s="46" t="e">
        <f t="shared" si="14"/>
        <v>#DIV/0!</v>
      </c>
    </row>
    <row r="52" spans="1:9" s="12" customFormat="1">
      <c r="A52" s="9">
        <v>485</v>
      </c>
      <c r="B52" s="9" t="s">
        <v>26</v>
      </c>
      <c r="C52" s="19">
        <v>461834</v>
      </c>
      <c r="D52" s="11">
        <f t="shared" si="10"/>
        <v>4.014482505064065E-3</v>
      </c>
      <c r="E52" s="69"/>
      <c r="F52" s="11" t="e">
        <f t="shared" si="11"/>
        <v>#DIV/0!</v>
      </c>
      <c r="G52" s="39" t="e">
        <f t="shared" si="12"/>
        <v>#DIV/0!</v>
      </c>
      <c r="H52" s="41">
        <f t="shared" si="13"/>
        <v>0</v>
      </c>
      <c r="I52" s="46" t="e">
        <f t="shared" si="14"/>
        <v>#DIV/0!</v>
      </c>
    </row>
    <row r="53" spans="1:9" s="12" customFormat="1">
      <c r="A53" s="9">
        <v>486</v>
      </c>
      <c r="B53" s="9" t="s">
        <v>27</v>
      </c>
      <c r="C53" s="19">
        <v>49036</v>
      </c>
      <c r="D53" s="11">
        <f t="shared" si="10"/>
        <v>4.2624441708129213E-4</v>
      </c>
      <c r="E53" s="69"/>
      <c r="F53" s="11" t="e">
        <f t="shared" si="11"/>
        <v>#DIV/0!</v>
      </c>
      <c r="G53" s="39" t="e">
        <f t="shared" si="12"/>
        <v>#DIV/0!</v>
      </c>
      <c r="H53" s="41">
        <f t="shared" si="13"/>
        <v>0</v>
      </c>
      <c r="I53" s="46" t="e">
        <f t="shared" si="14"/>
        <v>#DIV/0!</v>
      </c>
    </row>
    <row r="54" spans="1:9" s="12" customFormat="1">
      <c r="A54" s="9">
        <v>487</v>
      </c>
      <c r="B54" s="9" t="s">
        <v>28</v>
      </c>
      <c r="C54" s="19">
        <v>22579</v>
      </c>
      <c r="D54" s="11">
        <f t="shared" si="10"/>
        <v>1.962674910938595E-4</v>
      </c>
      <c r="E54" s="69"/>
      <c r="F54" s="11" t="e">
        <f t="shared" si="11"/>
        <v>#DIV/0!</v>
      </c>
      <c r="G54" s="39" t="e">
        <f t="shared" si="12"/>
        <v>#DIV/0!</v>
      </c>
      <c r="H54" s="41">
        <f t="shared" si="13"/>
        <v>0</v>
      </c>
      <c r="I54" s="46" t="e">
        <f t="shared" si="14"/>
        <v>#DIV/0!</v>
      </c>
    </row>
    <row r="55" spans="1:9" s="12" customFormat="1">
      <c r="A55" s="9">
        <v>488</v>
      </c>
      <c r="B55" s="9" t="s">
        <v>29</v>
      </c>
      <c r="C55" s="19">
        <v>638691</v>
      </c>
      <c r="D55" s="11">
        <f t="shared" si="10"/>
        <v>5.5518083242937343E-3</v>
      </c>
      <c r="E55" s="69"/>
      <c r="F55" s="11" t="e">
        <f t="shared" si="11"/>
        <v>#DIV/0!</v>
      </c>
      <c r="G55" s="39" t="e">
        <f t="shared" si="12"/>
        <v>#DIV/0!</v>
      </c>
      <c r="H55" s="41">
        <f t="shared" si="13"/>
        <v>0</v>
      </c>
      <c r="I55" s="46" t="e">
        <f t="shared" si="14"/>
        <v>#DIV/0!</v>
      </c>
    </row>
    <row r="56" spans="1:9" s="12" customFormat="1">
      <c r="A56" s="9">
        <v>492</v>
      </c>
      <c r="B56" s="9" t="s">
        <v>30</v>
      </c>
      <c r="C56" s="19">
        <v>527897</v>
      </c>
      <c r="D56" s="11">
        <f t="shared" si="10"/>
        <v>4.5887337679248489E-3</v>
      </c>
      <c r="E56" s="69"/>
      <c r="F56" s="11" t="e">
        <f t="shared" si="11"/>
        <v>#DIV/0!</v>
      </c>
      <c r="G56" s="39" t="e">
        <f t="shared" si="12"/>
        <v>#DIV/0!</v>
      </c>
      <c r="H56" s="41">
        <f t="shared" si="13"/>
        <v>0</v>
      </c>
      <c r="I56" s="46" t="e">
        <f t="shared" si="14"/>
        <v>#DIV/0!</v>
      </c>
    </row>
    <row r="57" spans="1:9" s="12" customFormat="1">
      <c r="A57" s="9">
        <v>493</v>
      </c>
      <c r="B57" s="9" t="s">
        <v>31</v>
      </c>
      <c r="C57" s="19">
        <v>691717</v>
      </c>
      <c r="D57" s="11">
        <f t="shared" si="10"/>
        <v>6.0127357339550564E-3</v>
      </c>
      <c r="E57" s="69"/>
      <c r="F57" s="11" t="e">
        <f t="shared" si="11"/>
        <v>#DIV/0!</v>
      </c>
      <c r="G57" s="39" t="e">
        <f t="shared" si="12"/>
        <v>#DIV/0!</v>
      </c>
      <c r="H57" s="41">
        <f t="shared" si="13"/>
        <v>0</v>
      </c>
      <c r="I57" s="46" t="e">
        <f t="shared" si="14"/>
        <v>#DIV/0!</v>
      </c>
    </row>
    <row r="58" spans="1:9" s="49" customFormat="1" ht="21" customHeight="1">
      <c r="A58" s="48">
        <v>51</v>
      </c>
      <c r="B58" s="49" t="s">
        <v>32</v>
      </c>
      <c r="C58" s="54">
        <v>3136025</v>
      </c>
      <c r="D58" s="50"/>
      <c r="E58" s="68"/>
      <c r="F58" s="50"/>
      <c r="G58" s="51"/>
      <c r="H58" s="52"/>
      <c r="I58" s="53"/>
    </row>
    <row r="59" spans="1:9" s="12" customFormat="1">
      <c r="A59" s="9">
        <v>511</v>
      </c>
      <c r="B59" s="9" t="s">
        <v>33</v>
      </c>
      <c r="C59" s="19">
        <v>847403</v>
      </c>
      <c r="D59" s="11">
        <f t="shared" ref="D59:D64" si="15">C59/C$2</f>
        <v>7.3660330730063259E-3</v>
      </c>
      <c r="E59" s="69"/>
      <c r="F59" s="11" t="e">
        <f t="shared" ref="F59:F64" si="16">E59/E$2</f>
        <v>#DIV/0!</v>
      </c>
      <c r="G59" s="39" t="e">
        <f t="shared" ref="G59:G64" si="17">F59/D59</f>
        <v>#DIV/0!</v>
      </c>
      <c r="H59" s="41">
        <f t="shared" ref="H59:H64" si="18">E$2*D59</f>
        <v>0</v>
      </c>
      <c r="I59" s="46" t="e">
        <f t="shared" ref="I59:I64" si="19">IF(G59&gt;1,E59-H59,0)</f>
        <v>#DIV/0!</v>
      </c>
    </row>
    <row r="60" spans="1:9" s="12" customFormat="1">
      <c r="A60" s="9">
        <v>512</v>
      </c>
      <c r="B60" s="9" t="s">
        <v>34</v>
      </c>
      <c r="C60" s="19">
        <v>315801</v>
      </c>
      <c r="D60" s="11">
        <f t="shared" si="15"/>
        <v>2.7450936691143066E-3</v>
      </c>
      <c r="E60" s="69"/>
      <c r="F60" s="11" t="e">
        <f t="shared" si="16"/>
        <v>#DIV/0!</v>
      </c>
      <c r="G60" s="39" t="e">
        <f t="shared" si="17"/>
        <v>#DIV/0!</v>
      </c>
      <c r="H60" s="41">
        <f t="shared" si="18"/>
        <v>0</v>
      </c>
      <c r="I60" s="46" t="e">
        <f t="shared" si="19"/>
        <v>#DIV/0!</v>
      </c>
    </row>
    <row r="61" spans="1:9" s="12" customFormat="1">
      <c r="A61" s="9">
        <v>515</v>
      </c>
      <c r="B61" s="9" t="s">
        <v>35</v>
      </c>
      <c r="C61" s="19">
        <v>274226</v>
      </c>
      <c r="D61" s="11">
        <f t="shared" si="15"/>
        <v>2.3837038404138679E-3</v>
      </c>
      <c r="E61" s="69"/>
      <c r="F61" s="11" t="e">
        <f t="shared" si="16"/>
        <v>#DIV/0!</v>
      </c>
      <c r="G61" s="39" t="e">
        <f t="shared" si="17"/>
        <v>#DIV/0!</v>
      </c>
      <c r="H61" s="41">
        <f t="shared" si="18"/>
        <v>0</v>
      </c>
      <c r="I61" s="46" t="e">
        <f t="shared" si="19"/>
        <v>#DIV/0!</v>
      </c>
    </row>
    <row r="62" spans="1:9" s="12" customFormat="1">
      <c r="A62" s="9">
        <v>517</v>
      </c>
      <c r="B62" s="9" t="s">
        <v>36</v>
      </c>
      <c r="C62" s="19">
        <v>1057616</v>
      </c>
      <c r="D62" s="11">
        <f t="shared" si="15"/>
        <v>9.1933052332133103E-3</v>
      </c>
      <c r="E62" s="69"/>
      <c r="F62" s="11" t="e">
        <f t="shared" si="16"/>
        <v>#DIV/0!</v>
      </c>
      <c r="G62" s="39" t="e">
        <f t="shared" si="17"/>
        <v>#DIV/0!</v>
      </c>
      <c r="H62" s="41">
        <f t="shared" si="18"/>
        <v>0</v>
      </c>
      <c r="I62" s="46" t="e">
        <f t="shared" si="19"/>
        <v>#DIV/0!</v>
      </c>
    </row>
    <row r="63" spans="1:9" s="12" customFormat="1">
      <c r="A63" s="9">
        <v>518</v>
      </c>
      <c r="B63" s="9" t="s">
        <v>37</v>
      </c>
      <c r="C63" s="19">
        <v>436253</v>
      </c>
      <c r="D63" s="11">
        <f t="shared" si="15"/>
        <v>3.7921201909814207E-3</v>
      </c>
      <c r="E63" s="69"/>
      <c r="F63" s="11" t="e">
        <f t="shared" si="16"/>
        <v>#DIV/0!</v>
      </c>
      <c r="G63" s="39" t="e">
        <f t="shared" si="17"/>
        <v>#DIV/0!</v>
      </c>
      <c r="H63" s="41">
        <f t="shared" si="18"/>
        <v>0</v>
      </c>
      <c r="I63" s="46" t="e">
        <f t="shared" si="19"/>
        <v>#DIV/0!</v>
      </c>
    </row>
    <row r="64" spans="1:9" s="12" customFormat="1">
      <c r="A64" s="9">
        <v>519</v>
      </c>
      <c r="B64" s="9" t="s">
        <v>38</v>
      </c>
      <c r="C64" s="19">
        <v>204726</v>
      </c>
      <c r="D64" s="11">
        <f t="shared" si="15"/>
        <v>1.7795765260499351E-3</v>
      </c>
      <c r="E64" s="69"/>
      <c r="F64" s="11" t="e">
        <f t="shared" si="16"/>
        <v>#DIV/0!</v>
      </c>
      <c r="G64" s="39" t="e">
        <f t="shared" si="17"/>
        <v>#DIV/0!</v>
      </c>
      <c r="H64" s="41">
        <f t="shared" si="18"/>
        <v>0</v>
      </c>
      <c r="I64" s="46" t="e">
        <f t="shared" si="19"/>
        <v>#DIV/0!</v>
      </c>
    </row>
    <row r="65" spans="1:9" s="49" customFormat="1" ht="21" customHeight="1">
      <c r="A65" s="48">
        <v>52</v>
      </c>
      <c r="B65" s="49" t="s">
        <v>39</v>
      </c>
      <c r="C65" s="54">
        <v>5979661</v>
      </c>
      <c r="D65" s="50"/>
      <c r="E65" s="68"/>
      <c r="F65" s="50"/>
      <c r="G65" s="51"/>
      <c r="H65" s="52"/>
      <c r="I65" s="53"/>
    </row>
    <row r="66" spans="1:9" s="12" customFormat="1">
      <c r="A66" s="9">
        <v>521</v>
      </c>
      <c r="B66" s="9" t="s">
        <v>40</v>
      </c>
      <c r="C66" s="19">
        <v>17941</v>
      </c>
      <c r="D66" s="11">
        <f>C66/C$2</f>
        <v>1.5595177189932829E-4</v>
      </c>
      <c r="E66" s="69"/>
      <c r="F66" s="11" t="e">
        <f>E66/E$2</f>
        <v>#DIV/0!</v>
      </c>
      <c r="G66" s="39" t="e">
        <f>F66/D66</f>
        <v>#DIV/0!</v>
      </c>
      <c r="H66" s="41">
        <f>E$2*D66</f>
        <v>0</v>
      </c>
      <c r="I66" s="46" t="e">
        <f>IF(G66&gt;1,E66-H66,0)</f>
        <v>#DIV/0!</v>
      </c>
    </row>
    <row r="67" spans="1:9" s="12" customFormat="1">
      <c r="A67" s="9">
        <v>522</v>
      </c>
      <c r="B67" s="9" t="s">
        <v>41</v>
      </c>
      <c r="C67" s="19">
        <v>2779734</v>
      </c>
      <c r="D67" s="11">
        <f>C67/C$2</f>
        <v>2.4162780375051974E-2</v>
      </c>
      <c r="E67" s="69"/>
      <c r="F67" s="11" t="e">
        <f>E67/E$2</f>
        <v>#DIV/0!</v>
      </c>
      <c r="G67" s="39" t="e">
        <f>F67/D67</f>
        <v>#DIV/0!</v>
      </c>
      <c r="H67" s="41">
        <f>E$2*D67</f>
        <v>0</v>
      </c>
      <c r="I67" s="46" t="e">
        <f>IF(G67&gt;1,E67-H67,0)</f>
        <v>#DIV/0!</v>
      </c>
    </row>
    <row r="68" spans="1:9" s="12" customFormat="1">
      <c r="A68" s="9">
        <v>523</v>
      </c>
      <c r="B68" s="9" t="s">
        <v>42</v>
      </c>
      <c r="C68" s="19">
        <v>899486</v>
      </c>
      <c r="D68" s="11">
        <f>C68/C$2</f>
        <v>7.8187634746468542E-3</v>
      </c>
      <c r="E68" s="69"/>
      <c r="F68" s="11" t="e">
        <f>E68/E$2</f>
        <v>#DIV/0!</v>
      </c>
      <c r="G68" s="39" t="e">
        <f>F68/D68</f>
        <v>#DIV/0!</v>
      </c>
      <c r="H68" s="41">
        <f>E$2*D68</f>
        <v>0</v>
      </c>
      <c r="I68" s="46" t="e">
        <f>IF(G68&gt;1,E68-H68,0)</f>
        <v>#DIV/0!</v>
      </c>
    </row>
    <row r="69" spans="1:9" s="12" customFormat="1">
      <c r="A69" s="9">
        <v>524</v>
      </c>
      <c r="B69" s="9" t="s">
        <v>43</v>
      </c>
      <c r="C69" s="19">
        <v>2278287</v>
      </c>
      <c r="D69" s="11">
        <f>C69/C$2</f>
        <v>1.9803962685759152E-2</v>
      </c>
      <c r="E69" s="69"/>
      <c r="F69" s="11" t="e">
        <f>E69/E$2</f>
        <v>#DIV/0!</v>
      </c>
      <c r="G69" s="39" t="e">
        <f>F69/D69</f>
        <v>#DIV/0!</v>
      </c>
      <c r="H69" s="41">
        <f>E$2*D69</f>
        <v>0</v>
      </c>
      <c r="I69" s="46" t="e">
        <f>IF(G69&gt;1,E69-H69,0)</f>
        <v>#DIV/0!</v>
      </c>
    </row>
    <row r="70" spans="1:9" s="12" customFormat="1">
      <c r="A70" s="9">
        <v>525</v>
      </c>
      <c r="B70" s="9" t="s">
        <v>44</v>
      </c>
      <c r="C70" s="19">
        <v>4213</v>
      </c>
      <c r="D70" s="11">
        <f>C70/C$2</f>
        <v>3.6621415473600694E-5</v>
      </c>
      <c r="E70" s="69"/>
      <c r="F70" s="11" t="e">
        <f>E70/E$2</f>
        <v>#DIV/0!</v>
      </c>
      <c r="G70" s="39" t="e">
        <f>F70/D70</f>
        <v>#DIV/0!</v>
      </c>
      <c r="H70" s="41">
        <f>E$2*D70</f>
        <v>0</v>
      </c>
      <c r="I70" s="46" t="e">
        <f>IF(G70&gt;1,E70-H70,0)</f>
        <v>#DIV/0!</v>
      </c>
    </row>
    <row r="71" spans="1:9" s="49" customFormat="1" ht="21" customHeight="1">
      <c r="A71" s="48">
        <v>53</v>
      </c>
      <c r="B71" s="49" t="s">
        <v>45</v>
      </c>
      <c r="C71" s="54">
        <v>1940681</v>
      </c>
      <c r="D71" s="50"/>
      <c r="E71" s="68"/>
      <c r="F71" s="50"/>
      <c r="G71" s="51"/>
      <c r="H71" s="52"/>
      <c r="I71" s="53"/>
    </row>
    <row r="72" spans="1:9" s="12" customFormat="1">
      <c r="A72" s="9">
        <v>531</v>
      </c>
      <c r="B72" s="9" t="s">
        <v>46</v>
      </c>
      <c r="C72" s="19">
        <v>1427731</v>
      </c>
      <c r="D72" s="11">
        <f>C72/C$2</f>
        <v>1.2410522225383193E-2</v>
      </c>
      <c r="E72" s="69"/>
      <c r="F72" s="11" t="e">
        <f>E72/E$2</f>
        <v>#DIV/0!</v>
      </c>
      <c r="G72" s="39" t="e">
        <f>F72/D72</f>
        <v>#DIV/0!</v>
      </c>
      <c r="H72" s="41">
        <f>E$2*D72</f>
        <v>0</v>
      </c>
      <c r="I72" s="46" t="e">
        <f>IF(G72&gt;1,E72-H72,0)</f>
        <v>#DIV/0!</v>
      </c>
    </row>
    <row r="73" spans="1:9" s="12" customFormat="1">
      <c r="A73" s="9">
        <v>532</v>
      </c>
      <c r="B73" s="9" t="s">
        <v>47</v>
      </c>
      <c r="C73" s="19">
        <v>480613</v>
      </c>
      <c r="D73" s="11">
        <f>C73/C$2</f>
        <v>4.1777185746531336E-3</v>
      </c>
      <c r="E73" s="69"/>
      <c r="F73" s="11" t="e">
        <f>E73/E$2</f>
        <v>#DIV/0!</v>
      </c>
      <c r="G73" s="39" t="e">
        <f>F73/D73</f>
        <v>#DIV/0!</v>
      </c>
      <c r="H73" s="41">
        <f>E$2*D73</f>
        <v>0</v>
      </c>
      <c r="I73" s="46" t="e">
        <f>IF(G73&gt;1,E73-H73,0)</f>
        <v>#DIV/0!</v>
      </c>
    </row>
    <row r="74" spans="1:9" s="12" customFormat="1">
      <c r="A74" s="9">
        <v>533</v>
      </c>
      <c r="B74" s="9" t="s">
        <v>48</v>
      </c>
      <c r="C74" s="19">
        <v>32337</v>
      </c>
      <c r="D74" s="11">
        <f>C74/C$2</f>
        <v>2.8108870452642432E-4</v>
      </c>
      <c r="E74" s="69"/>
      <c r="F74" s="11" t="e">
        <f>E74/E$2</f>
        <v>#DIV/0!</v>
      </c>
      <c r="G74" s="39" t="e">
        <f>F74/D74</f>
        <v>#DIV/0!</v>
      </c>
      <c r="H74" s="41">
        <f>E$2*D74</f>
        <v>0</v>
      </c>
      <c r="I74" s="46" t="e">
        <f>IF(G74&gt;1,E74-H74,0)</f>
        <v>#DIV/0!</v>
      </c>
    </row>
    <row r="75" spans="1:9" s="49" customFormat="1">
      <c r="A75" s="48">
        <v>54</v>
      </c>
      <c r="B75" s="49" t="s">
        <v>49</v>
      </c>
      <c r="C75" s="54">
        <v>8016181</v>
      </c>
      <c r="D75" s="50"/>
      <c r="E75" s="68"/>
      <c r="F75" s="50"/>
      <c r="G75" s="51"/>
      <c r="H75" s="52"/>
      <c r="I75" s="53"/>
    </row>
    <row r="76" spans="1:9" s="12" customFormat="1">
      <c r="A76" s="9">
        <v>541</v>
      </c>
      <c r="B76" s="9" t="s">
        <v>49</v>
      </c>
      <c r="C76" s="19">
        <v>8016181</v>
      </c>
      <c r="D76" s="11">
        <f>C76/C$2</f>
        <v>6.9680487755182513E-2</v>
      </c>
      <c r="E76" s="69"/>
      <c r="F76" s="11" t="e">
        <f>E76/E$2</f>
        <v>#DIV/0!</v>
      </c>
      <c r="G76" s="39" t="e">
        <f>F76/D76</f>
        <v>#DIV/0!</v>
      </c>
      <c r="H76" s="41">
        <f>E$2*D76</f>
        <v>0</v>
      </c>
      <c r="I76" s="46" t="e">
        <f>IF(G76&gt;1,E76-H76,0)</f>
        <v>#DIV/0!</v>
      </c>
    </row>
    <row r="77" spans="1:9" s="49" customFormat="1" ht="21" customHeight="1">
      <c r="A77" s="48">
        <v>55</v>
      </c>
      <c r="B77" s="49" t="s">
        <v>50</v>
      </c>
      <c r="C77" s="54">
        <v>3037299</v>
      </c>
      <c r="D77" s="50"/>
      <c r="E77" s="68"/>
      <c r="F77" s="60"/>
      <c r="G77" s="51"/>
      <c r="H77" s="52"/>
      <c r="I77" s="53"/>
    </row>
    <row r="78" spans="1:9" s="12" customFormat="1">
      <c r="A78" s="9">
        <v>551</v>
      </c>
      <c r="B78" s="9" t="s">
        <v>50</v>
      </c>
      <c r="C78" s="19">
        <v>3037299</v>
      </c>
      <c r="D78" s="11">
        <f>C78/C$2</f>
        <v>2.6401658817126021E-2</v>
      </c>
      <c r="E78" s="69"/>
      <c r="F78" s="11" t="e">
        <f>E78/E$2</f>
        <v>#DIV/0!</v>
      </c>
      <c r="G78" s="39" t="e">
        <f>F78/D78</f>
        <v>#DIV/0!</v>
      </c>
      <c r="H78" s="41">
        <f>E$2*D78</f>
        <v>0</v>
      </c>
      <c r="I78" s="46" t="e">
        <f>IF(G78&gt;1,E78-H78,0)</f>
        <v>#DIV/0!</v>
      </c>
    </row>
    <row r="79" spans="1:9" s="49" customFormat="1" ht="20">
      <c r="A79" s="48">
        <v>56</v>
      </c>
      <c r="B79" s="49" t="s">
        <v>51</v>
      </c>
      <c r="C79" s="54">
        <v>9866296</v>
      </c>
      <c r="D79" s="50"/>
      <c r="E79" s="68"/>
      <c r="F79" s="50"/>
      <c r="G79" s="51"/>
      <c r="H79" s="52"/>
      <c r="I79" s="53"/>
    </row>
    <row r="80" spans="1:9" s="12" customFormat="1">
      <c r="A80" s="9">
        <v>561</v>
      </c>
      <c r="B80" s="9" t="s">
        <v>52</v>
      </c>
      <c r="C80" s="19">
        <v>9498601</v>
      </c>
      <c r="D80" s="11">
        <f>C80/C$2</f>
        <v>8.2566392983375037E-2</v>
      </c>
      <c r="E80" s="69"/>
      <c r="F80" s="11" t="e">
        <f>E80/E$2</f>
        <v>#DIV/0!</v>
      </c>
      <c r="G80" s="39" t="e">
        <f>F80/D80</f>
        <v>#DIV/0!</v>
      </c>
      <c r="H80" s="41">
        <f>E$2*D80</f>
        <v>0</v>
      </c>
      <c r="I80" s="46" t="e">
        <f>IF(G80&gt;1,E80-H80,0)</f>
        <v>#DIV/0!</v>
      </c>
    </row>
    <row r="81" spans="1:9" s="12" customFormat="1">
      <c r="A81" s="9">
        <v>562</v>
      </c>
      <c r="B81" s="9" t="s">
        <v>53</v>
      </c>
      <c r="C81" s="19">
        <v>367695</v>
      </c>
      <c r="D81" s="11">
        <f>C81/C$2</f>
        <v>3.1961811921589387E-3</v>
      </c>
      <c r="E81" s="69"/>
      <c r="F81" s="11" t="e">
        <f>E81/E$2</f>
        <v>#DIV/0!</v>
      </c>
      <c r="G81" s="39" t="e">
        <f>F81/D81</f>
        <v>#DIV/0!</v>
      </c>
      <c r="H81" s="41">
        <f>E$2*D81</f>
        <v>0</v>
      </c>
      <c r="I81" s="46" t="e">
        <f>IF(G81&gt;1,E81-H81,0)</f>
        <v>#DIV/0!</v>
      </c>
    </row>
    <row r="82" spans="1:9" s="49" customFormat="1" ht="21" customHeight="1">
      <c r="A82" s="48">
        <v>61</v>
      </c>
      <c r="B82" s="49" t="s">
        <v>54</v>
      </c>
      <c r="C82" s="54">
        <v>3477047</v>
      </c>
      <c r="D82" s="50"/>
      <c r="E82" s="68"/>
      <c r="F82" s="50"/>
      <c r="G82" s="51"/>
      <c r="H82" s="52"/>
      <c r="I82" s="53"/>
    </row>
    <row r="83" spans="1:9" s="12" customFormat="1">
      <c r="A83" s="9">
        <v>611</v>
      </c>
      <c r="B83" s="9" t="s">
        <v>54</v>
      </c>
      <c r="C83" s="19">
        <v>3477047</v>
      </c>
      <c r="D83" s="11">
        <f>C83/C$2</f>
        <v>3.0224159223412504E-2</v>
      </c>
      <c r="E83" s="69"/>
      <c r="F83" s="11" t="e">
        <f>E83/E$2</f>
        <v>#DIV/0!</v>
      </c>
      <c r="G83" s="39" t="e">
        <f>F83/D83</f>
        <v>#DIV/0!</v>
      </c>
      <c r="H83" s="41">
        <f>E$2*D83</f>
        <v>0</v>
      </c>
      <c r="I83" s="46" t="e">
        <f>IF(G83&gt;1,E83-H83,0)</f>
        <v>#DIV/0!</v>
      </c>
    </row>
    <row r="84" spans="1:9" s="49" customFormat="1" ht="21" customHeight="1">
      <c r="A84" s="48">
        <v>62</v>
      </c>
      <c r="B84" s="49" t="s">
        <v>55</v>
      </c>
      <c r="C84" s="54">
        <v>18378342</v>
      </c>
      <c r="D84" s="50"/>
      <c r="E84" s="68"/>
      <c r="F84" s="50"/>
      <c r="G84" s="51"/>
      <c r="H84" s="52"/>
      <c r="I84" s="53"/>
    </row>
    <row r="85" spans="1:9" s="12" customFormat="1">
      <c r="A85" s="9">
        <v>621</v>
      </c>
      <c r="B85" s="9" t="s">
        <v>56</v>
      </c>
      <c r="C85" s="19">
        <v>6417852</v>
      </c>
      <c r="D85" s="11">
        <f>C85/C$2</f>
        <v>5.578704593877977E-2</v>
      </c>
      <c r="E85" s="69"/>
      <c r="F85" s="11" t="e">
        <f>E85/E$2</f>
        <v>#DIV/0!</v>
      </c>
      <c r="G85" s="39" t="e">
        <f>F85/D85</f>
        <v>#DIV/0!</v>
      </c>
      <c r="H85" s="41">
        <f>E$2*D85</f>
        <v>0</v>
      </c>
      <c r="I85" s="46" t="e">
        <f>IF(G85&gt;1,E85-H85,0)</f>
        <v>#DIV/0!</v>
      </c>
    </row>
    <row r="86" spans="1:9" s="12" customFormat="1">
      <c r="A86" s="9">
        <v>622</v>
      </c>
      <c r="B86" s="9" t="s">
        <v>57</v>
      </c>
      <c r="C86" s="19">
        <v>5805716</v>
      </c>
      <c r="D86" s="11">
        <f>C86/C$2</f>
        <v>5.0466066403449118E-2</v>
      </c>
      <c r="E86" s="69"/>
      <c r="F86" s="11" t="e">
        <f>E86/E$2</f>
        <v>#DIV/0!</v>
      </c>
      <c r="G86" s="39" t="e">
        <f>F86/D86</f>
        <v>#DIV/0!</v>
      </c>
      <c r="H86" s="41">
        <f>E$2*D86</f>
        <v>0</v>
      </c>
      <c r="I86" s="46" t="e">
        <f>IF(G86&gt;1,E86-H86,0)</f>
        <v>#DIV/0!</v>
      </c>
    </row>
    <row r="87" spans="1:9" s="12" customFormat="1">
      <c r="A87" s="9">
        <v>623</v>
      </c>
      <c r="B87" s="9" t="s">
        <v>58</v>
      </c>
      <c r="C87" s="19">
        <v>3313234</v>
      </c>
      <c r="D87" s="11">
        <f>C87/C$2</f>
        <v>2.88002181047377E-2</v>
      </c>
      <c r="E87" s="69"/>
      <c r="F87" s="11" t="e">
        <f>E87/E$2</f>
        <v>#DIV/0!</v>
      </c>
      <c r="G87" s="39" t="e">
        <f>F87/D87</f>
        <v>#DIV/0!</v>
      </c>
      <c r="H87" s="41">
        <f>E$2*D87</f>
        <v>0</v>
      </c>
      <c r="I87" s="46" t="e">
        <f>IF(G87&gt;1,E87-H87,0)</f>
        <v>#DIV/0!</v>
      </c>
    </row>
    <row r="88" spans="1:9" s="12" customFormat="1">
      <c r="A88" s="9">
        <v>624</v>
      </c>
      <c r="B88" s="9" t="s">
        <v>59</v>
      </c>
      <c r="C88" s="19">
        <v>2841540</v>
      </c>
      <c r="D88" s="11">
        <f>C88/C$2</f>
        <v>2.4700027753348047E-2</v>
      </c>
      <c r="E88" s="69"/>
      <c r="F88" s="11" t="e">
        <f>E88/E$2</f>
        <v>#DIV/0!</v>
      </c>
      <c r="G88" s="39" t="e">
        <f>F88/D88</f>
        <v>#DIV/0!</v>
      </c>
      <c r="H88" s="41">
        <f>E$2*D88</f>
        <v>0</v>
      </c>
      <c r="I88" s="46" t="e">
        <f>IF(G88&gt;1,E88-H88,0)</f>
        <v>#DIV/0!</v>
      </c>
    </row>
    <row r="89" spans="1:9" s="49" customFormat="1" ht="21" customHeight="1">
      <c r="A89" s="48">
        <v>71</v>
      </c>
      <c r="B89" s="49" t="s">
        <v>60</v>
      </c>
      <c r="C89" s="54">
        <v>2057290</v>
      </c>
      <c r="D89" s="50"/>
      <c r="E89" s="68"/>
      <c r="F89" s="50"/>
      <c r="G89" s="51"/>
      <c r="H89" s="52"/>
      <c r="I89" s="53"/>
    </row>
    <row r="90" spans="1:9" s="12" customFormat="1">
      <c r="A90" s="9">
        <v>711</v>
      </c>
      <c r="B90" s="9" t="s">
        <v>61</v>
      </c>
      <c r="C90" s="19">
        <v>439903</v>
      </c>
      <c r="D90" s="11">
        <f>C90/C$2</f>
        <v>3.8238477405847064E-3</v>
      </c>
      <c r="E90" s="69"/>
      <c r="F90" s="11" t="e">
        <f>E90/E$2</f>
        <v>#DIV/0!</v>
      </c>
      <c r="G90" s="39" t="e">
        <f>F90/D90</f>
        <v>#DIV/0!</v>
      </c>
      <c r="H90" s="41">
        <f>E$2*D90</f>
        <v>0</v>
      </c>
      <c r="I90" s="46" t="e">
        <f>IF(G90&gt;1,E90-H90,0)</f>
        <v>#DIV/0!</v>
      </c>
    </row>
    <row r="91" spans="1:9" s="12" customFormat="1">
      <c r="A91" s="9">
        <v>712</v>
      </c>
      <c r="B91" s="9" t="s">
        <v>62</v>
      </c>
      <c r="C91" s="19">
        <v>137405</v>
      </c>
      <c r="D91" s="11">
        <f>C91/C$2</f>
        <v>1.1943901241751966E-3</v>
      </c>
      <c r="E91" s="69"/>
      <c r="F91" s="11" t="e">
        <f>E91/E$2</f>
        <v>#DIV/0!</v>
      </c>
      <c r="G91" s="39" t="e">
        <f>F91/D91</f>
        <v>#DIV/0!</v>
      </c>
      <c r="H91" s="41">
        <f>E$2*D91</f>
        <v>0</v>
      </c>
      <c r="I91" s="46" t="e">
        <f>IF(G91&gt;1,E91-H91,0)</f>
        <v>#DIV/0!</v>
      </c>
    </row>
    <row r="92" spans="1:9" s="12" customFormat="1">
      <c r="A92" s="9">
        <v>713</v>
      </c>
      <c r="B92" s="9" t="s">
        <v>63</v>
      </c>
      <c r="C92" s="19">
        <v>1479982</v>
      </c>
      <c r="D92" s="11">
        <f>C92/C$2</f>
        <v>1.2864712963553408E-2</v>
      </c>
      <c r="E92" s="69"/>
      <c r="F92" s="11" t="e">
        <f>E92/E$2</f>
        <v>#DIV/0!</v>
      </c>
      <c r="G92" s="39" t="e">
        <f>F92/D92</f>
        <v>#DIV/0!</v>
      </c>
      <c r="H92" s="41">
        <f>E$2*D92</f>
        <v>0</v>
      </c>
      <c r="I92" s="46" t="e">
        <f>IF(G92&gt;1,E92-H92,0)</f>
        <v>#DIV/0!</v>
      </c>
    </row>
    <row r="93" spans="1:9" s="49" customFormat="1" ht="21" customHeight="1">
      <c r="A93" s="48">
        <v>72</v>
      </c>
      <c r="B93" s="49" t="s">
        <v>64</v>
      </c>
      <c r="C93" s="54">
        <v>11985274</v>
      </c>
      <c r="D93" s="50"/>
      <c r="E93" s="68"/>
      <c r="F93" s="50"/>
      <c r="G93" s="51"/>
      <c r="H93" s="52"/>
      <c r="I93" s="53"/>
    </row>
    <row r="94" spans="1:9" s="12" customFormat="1">
      <c r="A94" s="9">
        <v>721</v>
      </c>
      <c r="B94" s="9" t="s">
        <v>65</v>
      </c>
      <c r="C94" s="19">
        <v>1936610</v>
      </c>
      <c r="D94" s="11">
        <f>C94/C$2</f>
        <v>1.683394242115591E-2</v>
      </c>
      <c r="E94" s="69"/>
      <c r="F94" s="11" t="e">
        <f>E94/E$2</f>
        <v>#DIV/0!</v>
      </c>
      <c r="G94" s="39" t="e">
        <f>F94/D94</f>
        <v>#DIV/0!</v>
      </c>
      <c r="H94" s="41">
        <f>E$2*D94</f>
        <v>0</v>
      </c>
      <c r="I94" s="46" t="e">
        <f>IF(G94&gt;1,E94-H94,0)</f>
        <v>#DIV/0!</v>
      </c>
    </row>
    <row r="95" spans="1:9" s="12" customFormat="1">
      <c r="A95" s="9">
        <v>722</v>
      </c>
      <c r="B95" s="9" t="s">
        <v>66</v>
      </c>
      <c r="C95" s="19">
        <v>10048664</v>
      </c>
      <c r="D95" s="11">
        <f>C95/C$2</f>
        <v>8.7347804248424935E-2</v>
      </c>
      <c r="E95" s="69"/>
      <c r="F95" s="11" t="e">
        <f>E95/E$2</f>
        <v>#DIV/0!</v>
      </c>
      <c r="G95" s="39" t="e">
        <f>F95/D95</f>
        <v>#DIV/0!</v>
      </c>
      <c r="H95" s="41">
        <f>E$2*D95</f>
        <v>0</v>
      </c>
      <c r="I95" s="46" t="e">
        <f>IF(G95&gt;1,E95-H95,0)</f>
        <v>#DIV/0!</v>
      </c>
    </row>
    <row r="96" spans="1:9" s="49" customFormat="1">
      <c r="A96" s="48">
        <v>81</v>
      </c>
      <c r="B96" s="49" t="s">
        <v>67</v>
      </c>
      <c r="C96" s="54">
        <v>5256250</v>
      </c>
      <c r="D96" s="50"/>
      <c r="E96" s="68"/>
      <c r="F96" s="50"/>
      <c r="G96" s="51"/>
      <c r="H96" s="52"/>
      <c r="I96" s="53"/>
    </row>
    <row r="97" spans="1:9" s="12" customFormat="1">
      <c r="A97" s="9">
        <v>811</v>
      </c>
      <c r="B97" s="9" t="s">
        <v>68</v>
      </c>
      <c r="C97" s="19">
        <v>1179943</v>
      </c>
      <c r="D97" s="11">
        <f>C97/C$2</f>
        <v>1.0256630153849235E-2</v>
      </c>
      <c r="E97" s="69"/>
      <c r="F97" s="11" t="e">
        <f>E97/E$2</f>
        <v>#DIV/0!</v>
      </c>
      <c r="G97" s="39" t="e">
        <f>F97/D97</f>
        <v>#DIV/0!</v>
      </c>
      <c r="H97" s="41">
        <f>E$2*D97</f>
        <v>0</v>
      </c>
      <c r="I97" s="46" t="e">
        <f>IF(G97&gt;1,E97-H97,0)</f>
        <v>#DIV/0!</v>
      </c>
    </row>
    <row r="98" spans="1:9" s="12" customFormat="1">
      <c r="A98" s="9">
        <v>812</v>
      </c>
      <c r="B98" s="9" t="s">
        <v>69</v>
      </c>
      <c r="C98" s="19">
        <v>1327033</v>
      </c>
      <c r="D98" s="11">
        <f>C98/C$2</f>
        <v>1.1535206940464931E-2</v>
      </c>
      <c r="E98" s="69"/>
      <c r="F98" s="11" t="e">
        <f>E98/E$2</f>
        <v>#DIV/0!</v>
      </c>
      <c r="G98" s="39" t="e">
        <f>F98/D98</f>
        <v>#DIV/0!</v>
      </c>
      <c r="H98" s="41">
        <f>E$2*D98</f>
        <v>0</v>
      </c>
      <c r="I98" s="46" t="e">
        <f>IF(G98&gt;1,E98-H98,0)</f>
        <v>#DIV/0!</v>
      </c>
    </row>
    <row r="99" spans="1:9" s="12" customFormat="1">
      <c r="A99" s="9">
        <v>813</v>
      </c>
      <c r="B99" s="9" t="s">
        <v>70</v>
      </c>
      <c r="C99" s="19">
        <v>2749274</v>
      </c>
      <c r="D99" s="11">
        <f>C99/C$2</f>
        <v>2.3898007454253047E-2</v>
      </c>
      <c r="E99" s="69"/>
      <c r="F99" s="11" t="e">
        <f>E99/E$2</f>
        <v>#DIV/0!</v>
      </c>
      <c r="G99" s="39" t="e">
        <f>F99/D99</f>
        <v>#DIV/0!</v>
      </c>
      <c r="H99" s="41">
        <f>E$2*D99</f>
        <v>0</v>
      </c>
      <c r="I99" s="46" t="e">
        <f>IF(G99&gt;1,E99-H99,0)</f>
        <v>#DIV/0!</v>
      </c>
    </row>
    <row r="100" spans="1:9">
      <c r="C100" s="62"/>
      <c r="D100" s="11"/>
      <c r="E100" s="70"/>
      <c r="F100" s="41"/>
      <c r="G100" s="46"/>
    </row>
    <row r="101" spans="1:9">
      <c r="G101" s="18"/>
      <c r="H101" s="43" t="s">
        <v>114</v>
      </c>
      <c r="I101" s="47" t="e">
        <f>SUM(I3:I99)</f>
        <v>#DIV/0!</v>
      </c>
    </row>
    <row r="105" spans="1:9">
      <c r="F105" s="16"/>
      <c r="G105" s="16"/>
    </row>
    <row r="106" spans="1:9">
      <c r="F106" s="16"/>
      <c r="G106" s="16"/>
    </row>
    <row r="107" spans="1:9">
      <c r="F107" s="16"/>
      <c r="G107" s="16"/>
    </row>
    <row r="108" spans="1:9">
      <c r="F108" s="16"/>
      <c r="G108" s="16"/>
    </row>
    <row r="109" spans="1:9">
      <c r="F109" s="16"/>
      <c r="G109" s="16"/>
    </row>
    <row r="110" spans="1:9">
      <c r="F110" s="16"/>
      <c r="G110" s="16"/>
    </row>
    <row r="111" spans="1:9">
      <c r="F111" s="16"/>
      <c r="G111" s="16"/>
    </row>
    <row r="112" spans="1:9">
      <c r="F112" s="16"/>
      <c r="G112" s="16"/>
    </row>
    <row r="113" spans="6:7">
      <c r="F113" s="16"/>
      <c r="G113" s="16"/>
    </row>
  </sheetData>
  <pageMargins left="0.75" right="0.75" top="1" bottom="1" header="0.5" footer="0.5"/>
  <pageSetup scale="9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7" sqref="J27"/>
    </sheetView>
  </sheetViews>
  <sheetFormatPr baseColWidth="10" defaultColWidth="8.83203125" defaultRowHeight="10" x14ac:dyDescent="0"/>
  <cols>
    <col min="1" max="1" width="5.6640625" style="15" bestFit="1" customWidth="1"/>
    <col min="2" max="2" width="39.5" style="16" bestFit="1" customWidth="1"/>
    <col min="3" max="3" width="12.5" style="63" bestFit="1" customWidth="1"/>
    <col min="4" max="4" width="9.6640625" style="18" customWidth="1"/>
    <col min="5" max="5" width="12.5" style="67" bestFit="1" customWidth="1"/>
    <col min="6" max="6" width="12.5" style="42" bestFit="1" customWidth="1"/>
    <col min="7" max="7" width="11" style="47" bestFit="1" customWidth="1"/>
    <col min="8" max="8" width="13" style="16" customWidth="1"/>
    <col min="9" max="9" width="12.1640625" style="16" customWidth="1"/>
    <col min="10" max="10" width="8.83203125" style="16"/>
    <col min="11" max="11" width="9.33203125" style="16" bestFit="1" customWidth="1"/>
    <col min="12" max="12" width="15.1640625" style="16" customWidth="1"/>
    <col min="13" max="13" width="14" style="17" bestFit="1" customWidth="1"/>
    <col min="14" max="16384" width="8.83203125" style="16"/>
  </cols>
  <sheetData>
    <row r="1" spans="1:13" s="2" customFormat="1" ht="41.25" customHeight="1">
      <c r="A1" s="1" t="s">
        <v>0</v>
      </c>
      <c r="B1" s="2" t="s">
        <v>1</v>
      </c>
      <c r="C1" s="3" t="s">
        <v>127</v>
      </c>
      <c r="D1" s="4" t="s">
        <v>94</v>
      </c>
      <c r="E1" s="65" t="s">
        <v>120</v>
      </c>
      <c r="F1" s="4" t="s">
        <v>94</v>
      </c>
      <c r="G1" s="37" t="s">
        <v>111</v>
      </c>
      <c r="H1" s="3" t="s">
        <v>112</v>
      </c>
      <c r="I1" s="44" t="s">
        <v>113</v>
      </c>
      <c r="M1" s="103"/>
    </row>
    <row r="2" spans="1:13" s="6" customFormat="1" ht="21" customHeight="1">
      <c r="B2" s="5" t="s">
        <v>93</v>
      </c>
      <c r="C2" s="7">
        <f>C3+C5+C9+C31+C35+C48+C58+C65+C71+C75+C77+C79+C82+C84+C89+C93+C96+C101</f>
        <v>123836010</v>
      </c>
      <c r="D2" s="8"/>
      <c r="E2" s="7">
        <f>E3+E5+E9+E31+E35+E48+E58+E65+E71+E75+E77+E79+E82+E84+E89+E93+E96+E101</f>
        <v>0</v>
      </c>
      <c r="F2" s="8"/>
      <c r="G2" s="38"/>
      <c r="H2" s="21"/>
      <c r="I2" s="45"/>
      <c r="K2" s="107"/>
      <c r="M2" s="7"/>
    </row>
    <row r="3" spans="1:13" s="49" customFormat="1" ht="21" customHeight="1">
      <c r="A3" s="48">
        <v>22</v>
      </c>
      <c r="B3" s="49" t="s">
        <v>2</v>
      </c>
      <c r="C3" s="54">
        <v>641063</v>
      </c>
      <c r="D3" s="50"/>
      <c r="E3" s="68"/>
      <c r="F3" s="50"/>
      <c r="G3" s="51"/>
      <c r="H3" s="52"/>
      <c r="I3" s="53"/>
      <c r="M3" s="61"/>
    </row>
    <row r="4" spans="1:13" s="12" customFormat="1">
      <c r="A4" s="9">
        <v>221</v>
      </c>
      <c r="B4" s="9" t="s">
        <v>2</v>
      </c>
      <c r="C4" s="19">
        <v>641063</v>
      </c>
      <c r="D4" s="11">
        <f>C4/C$2</f>
        <v>5.1767091010118949E-3</v>
      </c>
      <c r="E4" s="69"/>
      <c r="F4" s="11" t="e">
        <f>E4/E$2</f>
        <v>#DIV/0!</v>
      </c>
      <c r="G4" s="39" t="e">
        <f>F4/D4</f>
        <v>#DIV/0!</v>
      </c>
      <c r="H4" s="41">
        <f>E$2*D4</f>
        <v>0</v>
      </c>
      <c r="I4" s="46" t="e">
        <f>IF(G4&gt;1,E4-H4,0)</f>
        <v>#DIV/0!</v>
      </c>
      <c r="M4" s="10"/>
    </row>
    <row r="5" spans="1:13" s="49" customFormat="1" ht="21" customHeight="1">
      <c r="A5" s="48">
        <v>23</v>
      </c>
      <c r="B5" s="49" t="s">
        <v>121</v>
      </c>
      <c r="C5" s="54">
        <v>5260942</v>
      </c>
      <c r="D5" s="50"/>
      <c r="E5" s="68"/>
      <c r="F5" s="50"/>
      <c r="G5" s="51"/>
      <c r="H5" s="52"/>
      <c r="I5" s="53"/>
      <c r="M5" s="61"/>
    </row>
    <row r="6" spans="1:13" s="12" customFormat="1">
      <c r="A6" s="9">
        <v>236</v>
      </c>
      <c r="B6" s="25" t="s">
        <v>122</v>
      </c>
      <c r="C6" s="19">
        <v>1040182</v>
      </c>
      <c r="D6" s="11">
        <f>C6/C$2</f>
        <v>8.3996730837823351E-3</v>
      </c>
      <c r="E6" s="69"/>
      <c r="F6" s="11" t="e">
        <f>E6/E$2</f>
        <v>#DIV/0!</v>
      </c>
      <c r="G6" s="39" t="e">
        <f>F6/D6</f>
        <v>#DIV/0!</v>
      </c>
      <c r="H6" s="41">
        <f>E$2*D6</f>
        <v>0</v>
      </c>
      <c r="I6" s="46" t="e">
        <f>IF(G6&gt;1,E6-H6,0)</f>
        <v>#DIV/0!</v>
      </c>
      <c r="M6" s="10"/>
    </row>
    <row r="7" spans="1:13" s="12" customFormat="1">
      <c r="A7" s="9">
        <v>237</v>
      </c>
      <c r="B7" s="25" t="s">
        <v>124</v>
      </c>
      <c r="C7" s="19">
        <v>849599</v>
      </c>
      <c r="D7" s="11">
        <f>C7/C$2</f>
        <v>6.8606780854777215E-3</v>
      </c>
      <c r="E7" s="69"/>
      <c r="F7" s="11" t="e">
        <f>E7/E$2</f>
        <v>#DIV/0!</v>
      </c>
      <c r="G7" s="39" t="e">
        <f>F7/D7</f>
        <v>#DIV/0!</v>
      </c>
      <c r="H7" s="41">
        <f>E$2*D7</f>
        <v>0</v>
      </c>
      <c r="I7" s="46" t="e">
        <f>IF(G7&gt;1,E7-H7,0)</f>
        <v>#DIV/0!</v>
      </c>
      <c r="M7" s="10"/>
    </row>
    <row r="8" spans="1:13" s="12" customFormat="1">
      <c r="A8" s="9">
        <v>238</v>
      </c>
      <c r="B8" s="25" t="s">
        <v>123</v>
      </c>
      <c r="C8" s="19">
        <v>3371161</v>
      </c>
      <c r="D8" s="11">
        <f>C8/C$2</f>
        <v>2.7222784390420848E-2</v>
      </c>
      <c r="E8" s="69"/>
      <c r="F8" s="11" t="e">
        <f>E8/E$2</f>
        <v>#DIV/0!</v>
      </c>
      <c r="G8" s="39" t="e">
        <f>F8/D8</f>
        <v>#DIV/0!</v>
      </c>
      <c r="H8" s="41">
        <f>E$2*D8</f>
        <v>0</v>
      </c>
      <c r="I8" s="46" t="e">
        <f>IF(G8&gt;1,E8-H8,0)</f>
        <v>#DIV/0!</v>
      </c>
      <c r="M8" s="10"/>
    </row>
    <row r="9" spans="1:13" s="49" customFormat="1" ht="21" customHeight="1">
      <c r="A9" s="48" t="s">
        <v>115</v>
      </c>
      <c r="B9" s="49" t="s">
        <v>92</v>
      </c>
      <c r="C9" s="54">
        <v>11192043</v>
      </c>
      <c r="D9" s="50"/>
      <c r="E9" s="68"/>
      <c r="F9" s="50"/>
      <c r="G9" s="51"/>
      <c r="H9" s="52"/>
      <c r="I9" s="53"/>
      <c r="J9" s="56"/>
      <c r="M9" s="61"/>
    </row>
    <row r="10" spans="1:13" s="14" customFormat="1">
      <c r="A10" s="13">
        <v>311</v>
      </c>
      <c r="B10" s="9" t="s">
        <v>74</v>
      </c>
      <c r="C10" s="19">
        <v>1414237</v>
      </c>
      <c r="D10" s="11">
        <f t="shared" ref="D10:D30" si="0">C10/C$2</f>
        <v>1.1420240364656453E-2</v>
      </c>
      <c r="E10" s="69"/>
      <c r="F10" s="11" t="e">
        <f t="shared" ref="F10:F30" si="1">E10/E$2</f>
        <v>#DIV/0!</v>
      </c>
      <c r="G10" s="39" t="e">
        <f t="shared" ref="G10:G30" si="2">F10/D10</f>
        <v>#DIV/0!</v>
      </c>
      <c r="H10" s="41">
        <f t="shared" ref="H10:H30" si="3">E$2*D10</f>
        <v>0</v>
      </c>
      <c r="I10" s="46" t="e">
        <f t="shared" ref="I10:I30" si="4">IF(G10&gt;1,E10-H10,0)</f>
        <v>#DIV/0!</v>
      </c>
      <c r="M10" s="104"/>
    </row>
    <row r="11" spans="1:13" s="14" customFormat="1">
      <c r="A11" s="13">
        <v>312</v>
      </c>
      <c r="B11" s="9" t="s">
        <v>73</v>
      </c>
      <c r="C11" s="19">
        <v>150738</v>
      </c>
      <c r="D11" s="11">
        <f t="shared" si="0"/>
        <v>1.2172388306115483E-3</v>
      </c>
      <c r="E11" s="69"/>
      <c r="F11" s="11" t="e">
        <f t="shared" si="1"/>
        <v>#DIV/0!</v>
      </c>
      <c r="G11" s="39" t="e">
        <f t="shared" si="2"/>
        <v>#DIV/0!</v>
      </c>
      <c r="H11" s="41">
        <f t="shared" si="3"/>
        <v>0</v>
      </c>
      <c r="I11" s="46" t="e">
        <f t="shared" si="4"/>
        <v>#DIV/0!</v>
      </c>
      <c r="M11" s="104"/>
    </row>
    <row r="12" spans="1:13" s="14" customFormat="1">
      <c r="A12" s="13">
        <v>313</v>
      </c>
      <c r="B12" s="9" t="s">
        <v>75</v>
      </c>
      <c r="C12" s="19">
        <v>106894</v>
      </c>
      <c r="D12" s="11">
        <f t="shared" si="0"/>
        <v>8.6318995581333732E-4</v>
      </c>
      <c r="E12" s="69"/>
      <c r="F12" s="11" t="e">
        <f t="shared" si="1"/>
        <v>#DIV/0!</v>
      </c>
      <c r="G12" s="39" t="e">
        <f t="shared" si="2"/>
        <v>#DIV/0!</v>
      </c>
      <c r="H12" s="41">
        <f t="shared" si="3"/>
        <v>0</v>
      </c>
      <c r="I12" s="46" t="e">
        <f t="shared" si="4"/>
        <v>#DIV/0!</v>
      </c>
      <c r="M12" s="104"/>
    </row>
    <row r="13" spans="1:13" s="14" customFormat="1">
      <c r="A13" s="13">
        <v>314</v>
      </c>
      <c r="B13" s="9" t="s">
        <v>76</v>
      </c>
      <c r="C13" s="19">
        <v>111098</v>
      </c>
      <c r="D13" s="11">
        <f t="shared" si="0"/>
        <v>8.9713807801139586E-4</v>
      </c>
      <c r="E13" s="69"/>
      <c r="F13" s="11" t="e">
        <f t="shared" si="1"/>
        <v>#DIV/0!</v>
      </c>
      <c r="G13" s="39" t="e">
        <f t="shared" si="2"/>
        <v>#DIV/0!</v>
      </c>
      <c r="H13" s="41">
        <f t="shared" si="3"/>
        <v>0</v>
      </c>
      <c r="I13" s="46" t="e">
        <f t="shared" si="4"/>
        <v>#DIV/0!</v>
      </c>
      <c r="M13" s="104"/>
    </row>
    <row r="14" spans="1:13" s="14" customFormat="1">
      <c r="A14" s="13">
        <v>315</v>
      </c>
      <c r="B14" s="9" t="s">
        <v>71</v>
      </c>
      <c r="C14" s="19">
        <v>111973</v>
      </c>
      <c r="D14" s="11">
        <f t="shared" si="0"/>
        <v>9.0420387413967874E-4</v>
      </c>
      <c r="E14" s="69"/>
      <c r="F14" s="11" t="e">
        <f t="shared" si="1"/>
        <v>#DIV/0!</v>
      </c>
      <c r="G14" s="39" t="e">
        <f t="shared" si="2"/>
        <v>#DIV/0!</v>
      </c>
      <c r="H14" s="41">
        <f t="shared" si="3"/>
        <v>0</v>
      </c>
      <c r="I14" s="46" t="e">
        <f t="shared" si="4"/>
        <v>#DIV/0!</v>
      </c>
      <c r="M14" s="104"/>
    </row>
    <row r="15" spans="1:13" s="14" customFormat="1">
      <c r="A15" s="13">
        <v>316</v>
      </c>
      <c r="B15" s="9" t="s">
        <v>77</v>
      </c>
      <c r="C15" s="19">
        <v>27042</v>
      </c>
      <c r="D15" s="11">
        <f t="shared" si="0"/>
        <v>2.183694387440293E-4</v>
      </c>
      <c r="E15" s="69"/>
      <c r="F15" s="11" t="e">
        <f t="shared" si="1"/>
        <v>#DIV/0!</v>
      </c>
      <c r="G15" s="39" t="e">
        <f t="shared" si="2"/>
        <v>#DIV/0!</v>
      </c>
      <c r="H15" s="41">
        <f t="shared" si="3"/>
        <v>0</v>
      </c>
      <c r="I15" s="46" t="e">
        <f t="shared" si="4"/>
        <v>#DIV/0!</v>
      </c>
      <c r="M15" s="104"/>
    </row>
    <row r="16" spans="1:13" s="14" customFormat="1">
      <c r="A16" s="13">
        <v>321</v>
      </c>
      <c r="B16" s="9" t="s">
        <v>78</v>
      </c>
      <c r="C16" s="19">
        <v>341009</v>
      </c>
      <c r="D16" s="11">
        <f t="shared" si="0"/>
        <v>2.7537143678967048E-3</v>
      </c>
      <c r="E16" s="69"/>
      <c r="F16" s="11" t="e">
        <f t="shared" si="1"/>
        <v>#DIV/0!</v>
      </c>
      <c r="G16" s="39" t="e">
        <f t="shared" si="2"/>
        <v>#DIV/0!</v>
      </c>
      <c r="H16" s="41">
        <f t="shared" si="3"/>
        <v>0</v>
      </c>
      <c r="I16" s="46" t="e">
        <f t="shared" si="4"/>
        <v>#DIV/0!</v>
      </c>
      <c r="M16" s="104"/>
    </row>
    <row r="17" spans="1:13" s="14" customFormat="1">
      <c r="A17" s="13">
        <v>322</v>
      </c>
      <c r="B17" s="9" t="s">
        <v>79</v>
      </c>
      <c r="C17" s="19">
        <v>355648</v>
      </c>
      <c r="D17" s="11">
        <f t="shared" si="0"/>
        <v>2.871927155921771E-3</v>
      </c>
      <c r="E17" s="69"/>
      <c r="F17" s="11" t="e">
        <f t="shared" si="1"/>
        <v>#DIV/0!</v>
      </c>
      <c r="G17" s="39" t="e">
        <f t="shared" si="2"/>
        <v>#DIV/0!</v>
      </c>
      <c r="H17" s="41">
        <f t="shared" si="3"/>
        <v>0</v>
      </c>
      <c r="I17" s="46" t="e">
        <f t="shared" si="4"/>
        <v>#DIV/0!</v>
      </c>
      <c r="M17" s="104"/>
    </row>
    <row r="18" spans="1:13" s="14" customFormat="1">
      <c r="A18" s="13">
        <v>323</v>
      </c>
      <c r="B18" s="9" t="s">
        <v>80</v>
      </c>
      <c r="C18" s="19">
        <v>471611</v>
      </c>
      <c r="D18" s="11">
        <f t="shared" si="0"/>
        <v>3.8083510604064196E-3</v>
      </c>
      <c r="E18" s="69"/>
      <c r="F18" s="11" t="e">
        <f t="shared" si="1"/>
        <v>#DIV/0!</v>
      </c>
      <c r="G18" s="39" t="e">
        <f t="shared" si="2"/>
        <v>#DIV/0!</v>
      </c>
      <c r="H18" s="41">
        <f t="shared" si="3"/>
        <v>0</v>
      </c>
      <c r="I18" s="46" t="e">
        <f t="shared" si="4"/>
        <v>#DIV/0!</v>
      </c>
      <c r="M18" s="104"/>
    </row>
    <row r="19" spans="1:13" s="14" customFormat="1">
      <c r="A19" s="13">
        <v>324</v>
      </c>
      <c r="B19" s="9" t="s">
        <v>81</v>
      </c>
      <c r="C19" s="19">
        <v>98009</v>
      </c>
      <c r="D19" s="11">
        <f t="shared" si="0"/>
        <v>7.9144184312785913E-4</v>
      </c>
      <c r="E19" s="69"/>
      <c r="F19" s="11" t="e">
        <f t="shared" si="1"/>
        <v>#DIV/0!</v>
      </c>
      <c r="G19" s="39" t="e">
        <f t="shared" si="2"/>
        <v>#DIV/0!</v>
      </c>
      <c r="H19" s="41">
        <f t="shared" si="3"/>
        <v>0</v>
      </c>
      <c r="I19" s="46" t="e">
        <f t="shared" si="4"/>
        <v>#DIV/0!</v>
      </c>
      <c r="M19" s="104"/>
    </row>
    <row r="20" spans="1:13" s="14" customFormat="1">
      <c r="A20" s="13">
        <v>325</v>
      </c>
      <c r="B20" s="9" t="s">
        <v>82</v>
      </c>
      <c r="C20" s="19">
        <v>738641</v>
      </c>
      <c r="D20" s="11">
        <f t="shared" si="0"/>
        <v>5.9646705348468509E-3</v>
      </c>
      <c r="E20" s="69"/>
      <c r="F20" s="11" t="e">
        <f t="shared" si="1"/>
        <v>#DIV/0!</v>
      </c>
      <c r="G20" s="39" t="e">
        <f t="shared" si="2"/>
        <v>#DIV/0!</v>
      </c>
      <c r="H20" s="41">
        <f t="shared" si="3"/>
        <v>0</v>
      </c>
      <c r="I20" s="46" t="e">
        <f t="shared" si="4"/>
        <v>#DIV/0!</v>
      </c>
      <c r="M20" s="104"/>
    </row>
    <row r="21" spans="1:13" s="14" customFormat="1">
      <c r="A21" s="13">
        <v>326</v>
      </c>
      <c r="B21" s="9" t="s">
        <v>83</v>
      </c>
      <c r="C21" s="19">
        <v>697798</v>
      </c>
      <c r="D21" s="11">
        <f t="shared" si="0"/>
        <v>5.6348553219697567E-3</v>
      </c>
      <c r="E21" s="69"/>
      <c r="F21" s="11" t="e">
        <f t="shared" si="1"/>
        <v>#DIV/0!</v>
      </c>
      <c r="G21" s="39" t="e">
        <f t="shared" si="2"/>
        <v>#DIV/0!</v>
      </c>
      <c r="H21" s="41">
        <f t="shared" si="3"/>
        <v>0</v>
      </c>
      <c r="I21" s="46" t="e">
        <f t="shared" si="4"/>
        <v>#DIV/0!</v>
      </c>
      <c r="M21" s="104"/>
    </row>
    <row r="22" spans="1:13" s="14" customFormat="1">
      <c r="A22" s="13">
        <v>327</v>
      </c>
      <c r="B22" s="9" t="s">
        <v>84</v>
      </c>
      <c r="C22" s="19">
        <v>344902</v>
      </c>
      <c r="D22" s="11">
        <f t="shared" si="0"/>
        <v>2.7851511042708823E-3</v>
      </c>
      <c r="E22" s="69"/>
      <c r="F22" s="11" t="e">
        <f t="shared" si="1"/>
        <v>#DIV/0!</v>
      </c>
      <c r="G22" s="39" t="e">
        <f t="shared" si="2"/>
        <v>#DIV/0!</v>
      </c>
      <c r="H22" s="41">
        <f t="shared" si="3"/>
        <v>0</v>
      </c>
      <c r="I22" s="46" t="e">
        <f t="shared" si="4"/>
        <v>#DIV/0!</v>
      </c>
      <c r="M22" s="104"/>
    </row>
    <row r="23" spans="1:13" s="14" customFormat="1">
      <c r="A23" s="13">
        <v>331</v>
      </c>
      <c r="B23" s="9" t="s">
        <v>85</v>
      </c>
      <c r="C23" s="19">
        <v>396045</v>
      </c>
      <c r="D23" s="11">
        <f t="shared" si="0"/>
        <v>3.1981408315723352E-3</v>
      </c>
      <c r="E23" s="69"/>
      <c r="F23" s="11" t="e">
        <f t="shared" si="1"/>
        <v>#DIV/0!</v>
      </c>
      <c r="G23" s="39" t="e">
        <f t="shared" si="2"/>
        <v>#DIV/0!</v>
      </c>
      <c r="H23" s="41">
        <f t="shared" si="3"/>
        <v>0</v>
      </c>
      <c r="I23" s="46" t="e">
        <f t="shared" si="4"/>
        <v>#DIV/0!</v>
      </c>
      <c r="M23" s="104"/>
    </row>
    <row r="24" spans="1:13" s="14" customFormat="1">
      <c r="A24" s="13">
        <v>332</v>
      </c>
      <c r="B24" s="9" t="s">
        <v>86</v>
      </c>
      <c r="C24" s="19">
        <v>1379271</v>
      </c>
      <c r="D24" s="11">
        <f t="shared" si="0"/>
        <v>1.1137883076174693E-2</v>
      </c>
      <c r="E24" s="69"/>
      <c r="F24" s="11" t="e">
        <f t="shared" si="1"/>
        <v>#DIV/0!</v>
      </c>
      <c r="G24" s="39" t="e">
        <f t="shared" si="2"/>
        <v>#DIV/0!</v>
      </c>
      <c r="H24" s="41">
        <f t="shared" si="3"/>
        <v>0</v>
      </c>
      <c r="I24" s="46" t="e">
        <f t="shared" si="4"/>
        <v>#DIV/0!</v>
      </c>
      <c r="M24" s="104"/>
    </row>
    <row r="25" spans="1:13" s="14" customFormat="1">
      <c r="A25" s="13">
        <v>333</v>
      </c>
      <c r="B25" s="9" t="s">
        <v>87</v>
      </c>
      <c r="C25" s="19">
        <v>1044231</v>
      </c>
      <c r="D25" s="11">
        <f t="shared" si="0"/>
        <v>8.4323695506662404E-3</v>
      </c>
      <c r="E25" s="69"/>
      <c r="F25" s="11" t="e">
        <f t="shared" si="1"/>
        <v>#DIV/0!</v>
      </c>
      <c r="G25" s="39" t="e">
        <f t="shared" si="2"/>
        <v>#DIV/0!</v>
      </c>
      <c r="H25" s="41">
        <f t="shared" si="3"/>
        <v>0</v>
      </c>
      <c r="I25" s="46" t="e">
        <f t="shared" si="4"/>
        <v>#DIV/0!</v>
      </c>
      <c r="M25" s="104"/>
    </row>
    <row r="26" spans="1:13" s="14" customFormat="1">
      <c r="A26" s="13">
        <v>334</v>
      </c>
      <c r="B26" s="9" t="s">
        <v>88</v>
      </c>
      <c r="C26" s="19">
        <v>850295</v>
      </c>
      <c r="D26" s="11">
        <f t="shared" si="0"/>
        <v>6.8662984215980471E-3</v>
      </c>
      <c r="E26" s="69"/>
      <c r="F26" s="11" t="e">
        <f t="shared" si="1"/>
        <v>#DIV/0!</v>
      </c>
      <c r="G26" s="39" t="e">
        <f t="shared" si="2"/>
        <v>#DIV/0!</v>
      </c>
      <c r="H26" s="41">
        <f t="shared" si="3"/>
        <v>0</v>
      </c>
      <c r="I26" s="46" t="e">
        <f t="shared" si="4"/>
        <v>#DIV/0!</v>
      </c>
      <c r="M26" s="104"/>
    </row>
    <row r="27" spans="1:13" s="14" customFormat="1">
      <c r="A27" s="13">
        <v>335</v>
      </c>
      <c r="B27" s="9" t="s">
        <v>89</v>
      </c>
      <c r="C27" s="19">
        <v>336758</v>
      </c>
      <c r="D27" s="11">
        <f t="shared" si="0"/>
        <v>2.7193867115066126E-3</v>
      </c>
      <c r="E27" s="69"/>
      <c r="F27" s="11" t="e">
        <f t="shared" si="1"/>
        <v>#DIV/0!</v>
      </c>
      <c r="G27" s="39" t="e">
        <f t="shared" si="2"/>
        <v>#DIV/0!</v>
      </c>
      <c r="H27" s="41">
        <f t="shared" si="3"/>
        <v>0</v>
      </c>
      <c r="I27" s="46" t="e">
        <f t="shared" si="4"/>
        <v>#DIV/0!</v>
      </c>
      <c r="M27" s="104"/>
    </row>
    <row r="28" spans="1:13" s="14" customFormat="1">
      <c r="A28" s="13">
        <v>336</v>
      </c>
      <c r="B28" s="9" t="s">
        <v>90</v>
      </c>
      <c r="C28" s="19">
        <v>1315478</v>
      </c>
      <c r="D28" s="11">
        <f t="shared" si="0"/>
        <v>1.0622742124847206E-2</v>
      </c>
      <c r="E28" s="69"/>
      <c r="F28" s="11" t="e">
        <f t="shared" si="1"/>
        <v>#DIV/0!</v>
      </c>
      <c r="G28" s="39" t="e">
        <f t="shared" si="2"/>
        <v>#DIV/0!</v>
      </c>
      <c r="H28" s="41">
        <f t="shared" si="3"/>
        <v>0</v>
      </c>
      <c r="I28" s="46" t="e">
        <f t="shared" si="4"/>
        <v>#DIV/0!</v>
      </c>
      <c r="M28" s="104"/>
    </row>
    <row r="29" spans="1:13" s="14" customFormat="1">
      <c r="A29" s="13">
        <v>337</v>
      </c>
      <c r="B29" s="9" t="s">
        <v>91</v>
      </c>
      <c r="C29" s="19">
        <v>341145</v>
      </c>
      <c r="D29" s="11">
        <f t="shared" si="0"/>
        <v>2.7548125944949291E-3</v>
      </c>
      <c r="E29" s="69"/>
      <c r="F29" s="11" t="e">
        <f t="shared" si="1"/>
        <v>#DIV/0!</v>
      </c>
      <c r="G29" s="39" t="e">
        <f t="shared" si="2"/>
        <v>#DIV/0!</v>
      </c>
      <c r="H29" s="41">
        <f t="shared" si="3"/>
        <v>0</v>
      </c>
      <c r="I29" s="46" t="e">
        <f t="shared" si="4"/>
        <v>#DIV/0!</v>
      </c>
      <c r="M29" s="104"/>
    </row>
    <row r="30" spans="1:13" s="14" customFormat="1">
      <c r="A30" s="13">
        <v>339</v>
      </c>
      <c r="B30" s="9" t="s">
        <v>72</v>
      </c>
      <c r="C30" s="19">
        <v>559220</v>
      </c>
      <c r="D30" s="11">
        <f t="shared" si="0"/>
        <v>4.5158108695524026E-3</v>
      </c>
      <c r="E30" s="69"/>
      <c r="F30" s="11" t="e">
        <f t="shared" si="1"/>
        <v>#DIV/0!</v>
      </c>
      <c r="G30" s="39" t="e">
        <f t="shared" si="2"/>
        <v>#DIV/0!</v>
      </c>
      <c r="H30" s="41">
        <f t="shared" si="3"/>
        <v>0</v>
      </c>
      <c r="I30" s="46" t="e">
        <f t="shared" si="4"/>
        <v>#DIV/0!</v>
      </c>
      <c r="M30" s="104"/>
    </row>
    <row r="31" spans="1:13" s="49" customFormat="1" ht="21" customHeight="1">
      <c r="A31" s="48">
        <v>42</v>
      </c>
      <c r="B31" s="49" t="s">
        <v>3</v>
      </c>
      <c r="C31" s="54">
        <v>5776243</v>
      </c>
      <c r="D31" s="50"/>
      <c r="E31" s="68"/>
      <c r="F31" s="50"/>
      <c r="G31" s="51"/>
      <c r="H31" s="52"/>
      <c r="I31" s="53"/>
      <c r="M31" s="61"/>
    </row>
    <row r="32" spans="1:13" s="12" customFormat="1">
      <c r="A32" s="9">
        <v>423</v>
      </c>
      <c r="B32" s="9" t="s">
        <v>4</v>
      </c>
      <c r="C32" s="19">
        <v>3273158</v>
      </c>
      <c r="D32" s="11">
        <f>C32/C$2</f>
        <v>2.6431390998466441E-2</v>
      </c>
      <c r="E32" s="69"/>
      <c r="F32" s="11" t="e">
        <f>E32/E$2</f>
        <v>#DIV/0!</v>
      </c>
      <c r="G32" s="39" t="e">
        <f>F32/D32</f>
        <v>#DIV/0!</v>
      </c>
      <c r="H32" s="41">
        <f>E$2*D32</f>
        <v>0</v>
      </c>
      <c r="I32" s="46" t="e">
        <f>IF(G32&gt;1,E32-H32,0)</f>
        <v>#DIV/0!</v>
      </c>
      <c r="M32" s="10"/>
    </row>
    <row r="33" spans="1:13" s="12" customFormat="1">
      <c r="A33" s="9">
        <v>424</v>
      </c>
      <c r="B33" s="9" t="s">
        <v>5</v>
      </c>
      <c r="C33" s="19">
        <v>2208552</v>
      </c>
      <c r="D33" s="11">
        <f>C33/C$2</f>
        <v>1.7834489337955898E-2</v>
      </c>
      <c r="E33" s="69"/>
      <c r="F33" s="11" t="e">
        <f>E33/E$2</f>
        <v>#DIV/0!</v>
      </c>
      <c r="G33" s="39" t="e">
        <f>F33/D33</f>
        <v>#DIV/0!</v>
      </c>
      <c r="H33" s="41">
        <f>E$2*D33</f>
        <v>0</v>
      </c>
      <c r="I33" s="46" t="e">
        <f>IF(G33&gt;1,E33-H33,0)</f>
        <v>#DIV/0!</v>
      </c>
      <c r="M33" s="10"/>
    </row>
    <row r="34" spans="1:13" s="12" customFormat="1">
      <c r="A34" s="9">
        <v>425</v>
      </c>
      <c r="B34" s="9" t="s">
        <v>6</v>
      </c>
      <c r="C34" s="19">
        <v>294533</v>
      </c>
      <c r="D34" s="11">
        <f>C34/C$2</f>
        <v>2.3784115783446187E-3</v>
      </c>
      <c r="E34" s="69"/>
      <c r="F34" s="11" t="e">
        <f>E34/E$2</f>
        <v>#DIV/0!</v>
      </c>
      <c r="G34" s="39" t="e">
        <f>F34/D34</f>
        <v>#DIV/0!</v>
      </c>
      <c r="H34" s="41">
        <f>E$2*D34</f>
        <v>0</v>
      </c>
      <c r="I34" s="46" t="e">
        <f>IF(G34&gt;1,E34-H34,0)</f>
        <v>#DIV/0!</v>
      </c>
      <c r="M34" s="10"/>
    </row>
    <row r="35" spans="1:13" s="49" customFormat="1" ht="21" customHeight="1">
      <c r="A35" s="48" t="s">
        <v>7</v>
      </c>
      <c r="B35" s="49" t="s">
        <v>8</v>
      </c>
      <c r="C35" s="54">
        <v>14807958</v>
      </c>
      <c r="D35" s="50"/>
      <c r="E35" s="68"/>
      <c r="F35" s="50"/>
      <c r="G35" s="51"/>
      <c r="H35" s="52"/>
      <c r="I35" s="53"/>
      <c r="M35" s="61"/>
    </row>
    <row r="36" spans="1:13" s="12" customFormat="1">
      <c r="A36" s="9">
        <v>441</v>
      </c>
      <c r="B36" s="9" t="s">
        <v>9</v>
      </c>
      <c r="C36" s="19">
        <v>1718800</v>
      </c>
      <c r="D36" s="11">
        <f t="shared" ref="D36:D47" si="5">C36/C$2</f>
        <v>1.387964615462013E-2</v>
      </c>
      <c r="E36" s="69"/>
      <c r="F36" s="11" t="e">
        <f t="shared" ref="F36:F47" si="6">E36/E$2</f>
        <v>#DIV/0!</v>
      </c>
      <c r="G36" s="39" t="e">
        <f t="shared" ref="G36:G47" si="7">F36/D36</f>
        <v>#DIV/0!</v>
      </c>
      <c r="H36" s="41">
        <f t="shared" ref="H36:H47" si="8">E$2*D36</f>
        <v>0</v>
      </c>
      <c r="I36" s="46" t="e">
        <f t="shared" ref="I36:I47" si="9">IF(G36&gt;1,E36-H36,0)</f>
        <v>#DIV/0!</v>
      </c>
      <c r="M36" s="10"/>
    </row>
    <row r="37" spans="1:13" s="12" customFormat="1">
      <c r="A37" s="9">
        <v>442</v>
      </c>
      <c r="B37" s="9" t="s">
        <v>10</v>
      </c>
      <c r="C37" s="19">
        <v>422595</v>
      </c>
      <c r="D37" s="11">
        <f t="shared" si="5"/>
        <v>3.4125372740933754E-3</v>
      </c>
      <c r="E37" s="69"/>
      <c r="F37" s="11" t="e">
        <f t="shared" si="6"/>
        <v>#DIV/0!</v>
      </c>
      <c r="G37" s="39" t="e">
        <f t="shared" si="7"/>
        <v>#DIV/0!</v>
      </c>
      <c r="H37" s="41">
        <f t="shared" si="8"/>
        <v>0</v>
      </c>
      <c r="I37" s="46" t="e">
        <f t="shared" si="9"/>
        <v>#DIV/0!</v>
      </c>
      <c r="M37" s="10"/>
    </row>
    <row r="38" spans="1:13" s="12" customFormat="1">
      <c r="A38" s="9">
        <v>443</v>
      </c>
      <c r="B38" s="9" t="s">
        <v>11</v>
      </c>
      <c r="C38" s="19">
        <v>428298</v>
      </c>
      <c r="D38" s="11">
        <f t="shared" si="5"/>
        <v>3.4585901144586297E-3</v>
      </c>
      <c r="E38" s="69"/>
      <c r="F38" s="11" t="e">
        <f t="shared" si="6"/>
        <v>#DIV/0!</v>
      </c>
      <c r="G38" s="39" t="e">
        <f t="shared" si="7"/>
        <v>#DIV/0!</v>
      </c>
      <c r="H38" s="41">
        <f t="shared" si="8"/>
        <v>0</v>
      </c>
      <c r="I38" s="46" t="e">
        <f t="shared" si="9"/>
        <v>#DIV/0!</v>
      </c>
      <c r="M38" s="10"/>
    </row>
    <row r="39" spans="1:13" s="12" customFormat="1">
      <c r="A39" s="9">
        <v>444</v>
      </c>
      <c r="B39" s="9" t="s">
        <v>12</v>
      </c>
      <c r="C39" s="19">
        <v>1170402</v>
      </c>
      <c r="D39" s="11">
        <f t="shared" si="5"/>
        <v>9.451225051582331E-3</v>
      </c>
      <c r="E39" s="69"/>
      <c r="F39" s="11" t="e">
        <f t="shared" si="6"/>
        <v>#DIV/0!</v>
      </c>
      <c r="G39" s="39" t="e">
        <f t="shared" si="7"/>
        <v>#DIV/0!</v>
      </c>
      <c r="H39" s="41">
        <f t="shared" si="8"/>
        <v>0</v>
      </c>
      <c r="I39" s="46" t="e">
        <f t="shared" si="9"/>
        <v>#DIV/0!</v>
      </c>
      <c r="M39" s="10"/>
    </row>
    <row r="40" spans="1:13" s="12" customFormat="1">
      <c r="A40" s="9">
        <v>445</v>
      </c>
      <c r="B40" s="9" t="s">
        <v>13</v>
      </c>
      <c r="C40" s="19">
        <v>2872426</v>
      </c>
      <c r="D40" s="11">
        <f t="shared" si="5"/>
        <v>2.3195401725233235E-2</v>
      </c>
      <c r="E40" s="69"/>
      <c r="F40" s="11" t="e">
        <f t="shared" si="6"/>
        <v>#DIV/0!</v>
      </c>
      <c r="G40" s="39" t="e">
        <f t="shared" si="7"/>
        <v>#DIV/0!</v>
      </c>
      <c r="H40" s="41">
        <f t="shared" si="8"/>
        <v>0</v>
      </c>
      <c r="I40" s="46" t="e">
        <f t="shared" si="9"/>
        <v>#DIV/0!</v>
      </c>
      <c r="M40" s="10"/>
    </row>
    <row r="41" spans="1:13" s="12" customFormat="1">
      <c r="A41" s="9">
        <v>446</v>
      </c>
      <c r="B41" s="9" t="s">
        <v>14</v>
      </c>
      <c r="C41" s="19">
        <v>1010173</v>
      </c>
      <c r="D41" s="11">
        <f t="shared" si="5"/>
        <v>8.1573445397667456E-3</v>
      </c>
      <c r="E41" s="69"/>
      <c r="F41" s="11" t="e">
        <f t="shared" si="6"/>
        <v>#DIV/0!</v>
      </c>
      <c r="G41" s="39" t="e">
        <f t="shared" si="7"/>
        <v>#DIV/0!</v>
      </c>
      <c r="H41" s="41">
        <f t="shared" si="8"/>
        <v>0</v>
      </c>
      <c r="I41" s="46" t="e">
        <f t="shared" si="9"/>
        <v>#DIV/0!</v>
      </c>
      <c r="M41" s="10"/>
    </row>
    <row r="42" spans="1:13" s="12" customFormat="1">
      <c r="A42" s="9">
        <v>447</v>
      </c>
      <c r="B42" s="9" t="s">
        <v>15</v>
      </c>
      <c r="C42" s="19">
        <v>862630</v>
      </c>
      <c r="D42" s="11">
        <f t="shared" si="5"/>
        <v>6.9659059590178977E-3</v>
      </c>
      <c r="E42" s="69"/>
      <c r="F42" s="11" t="e">
        <f t="shared" si="6"/>
        <v>#DIV/0!</v>
      </c>
      <c r="G42" s="39" t="e">
        <f t="shared" si="7"/>
        <v>#DIV/0!</v>
      </c>
      <c r="H42" s="41">
        <f t="shared" si="8"/>
        <v>0</v>
      </c>
      <c r="I42" s="46" t="e">
        <f t="shared" si="9"/>
        <v>#DIV/0!</v>
      </c>
      <c r="M42" s="10"/>
    </row>
    <row r="43" spans="1:13" s="12" customFormat="1">
      <c r="A43" s="9">
        <v>448</v>
      </c>
      <c r="B43" s="9" t="s">
        <v>16</v>
      </c>
      <c r="C43" s="19">
        <v>1630575</v>
      </c>
      <c r="D43" s="11">
        <f t="shared" si="5"/>
        <v>1.3167212024999837E-2</v>
      </c>
      <c r="E43" s="69"/>
      <c r="F43" s="11" t="e">
        <f t="shared" si="6"/>
        <v>#DIV/0!</v>
      </c>
      <c r="G43" s="39" t="e">
        <f t="shared" si="7"/>
        <v>#DIV/0!</v>
      </c>
      <c r="H43" s="41">
        <f t="shared" si="8"/>
        <v>0</v>
      </c>
      <c r="I43" s="46" t="e">
        <f t="shared" si="9"/>
        <v>#DIV/0!</v>
      </c>
      <c r="M43" s="10"/>
    </row>
    <row r="44" spans="1:13" s="12" customFormat="1">
      <c r="A44" s="9">
        <v>451</v>
      </c>
      <c r="B44" s="9" t="s">
        <v>17</v>
      </c>
      <c r="C44" s="19">
        <v>511983</v>
      </c>
      <c r="D44" s="11">
        <f t="shared" si="5"/>
        <v>4.1343628561676046E-3</v>
      </c>
      <c r="E44" s="69"/>
      <c r="F44" s="11" t="e">
        <f t="shared" si="6"/>
        <v>#DIV/0!</v>
      </c>
      <c r="G44" s="39" t="e">
        <f t="shared" si="7"/>
        <v>#DIV/0!</v>
      </c>
      <c r="H44" s="41">
        <f t="shared" si="8"/>
        <v>0</v>
      </c>
      <c r="I44" s="46" t="e">
        <f t="shared" si="9"/>
        <v>#DIV/0!</v>
      </c>
      <c r="M44" s="10"/>
    </row>
    <row r="45" spans="1:13" s="12" customFormat="1">
      <c r="A45" s="9">
        <v>452</v>
      </c>
      <c r="B45" s="9" t="s">
        <v>18</v>
      </c>
      <c r="C45" s="19">
        <v>2871931</v>
      </c>
      <c r="D45" s="11">
        <f t="shared" si="5"/>
        <v>2.319140450342352E-2</v>
      </c>
      <c r="E45" s="69"/>
      <c r="F45" s="11" t="e">
        <f t="shared" si="6"/>
        <v>#DIV/0!</v>
      </c>
      <c r="G45" s="39" t="e">
        <f t="shared" si="7"/>
        <v>#DIV/0!</v>
      </c>
      <c r="H45" s="41">
        <f t="shared" si="8"/>
        <v>0</v>
      </c>
      <c r="I45" s="46" t="e">
        <f t="shared" si="9"/>
        <v>#DIV/0!</v>
      </c>
      <c r="M45" s="10"/>
    </row>
    <row r="46" spans="1:13" s="12" customFormat="1">
      <c r="A46" s="9">
        <v>453</v>
      </c>
      <c r="B46" s="9" t="s">
        <v>19</v>
      </c>
      <c r="C46" s="19">
        <v>712624</v>
      </c>
      <c r="D46" s="11">
        <f t="shared" si="5"/>
        <v>5.7545781715673816E-3</v>
      </c>
      <c r="E46" s="69"/>
      <c r="F46" s="11" t="e">
        <f t="shared" si="6"/>
        <v>#DIV/0!</v>
      </c>
      <c r="G46" s="39" t="e">
        <f t="shared" si="7"/>
        <v>#DIV/0!</v>
      </c>
      <c r="H46" s="41">
        <f t="shared" si="8"/>
        <v>0</v>
      </c>
      <c r="I46" s="46" t="e">
        <f t="shared" si="9"/>
        <v>#DIV/0!</v>
      </c>
      <c r="M46" s="10"/>
    </row>
    <row r="47" spans="1:13" s="12" customFormat="1">
      <c r="A47" s="9">
        <v>454</v>
      </c>
      <c r="B47" s="9" t="s">
        <v>20</v>
      </c>
      <c r="C47" s="19">
        <v>595521</v>
      </c>
      <c r="D47" s="11">
        <f t="shared" si="5"/>
        <v>4.8089485441270277E-3</v>
      </c>
      <c r="E47" s="69"/>
      <c r="F47" s="11" t="e">
        <f t="shared" si="6"/>
        <v>#DIV/0!</v>
      </c>
      <c r="G47" s="39" t="e">
        <f t="shared" si="7"/>
        <v>#DIV/0!</v>
      </c>
      <c r="H47" s="41">
        <f t="shared" si="8"/>
        <v>0</v>
      </c>
      <c r="I47" s="46" t="e">
        <f t="shared" si="9"/>
        <v>#DIV/0!</v>
      </c>
      <c r="M47" s="10"/>
    </row>
    <row r="48" spans="1:13" s="49" customFormat="1" ht="21" customHeight="1">
      <c r="A48" s="48" t="s">
        <v>21</v>
      </c>
      <c r="B48" s="49" t="s">
        <v>22</v>
      </c>
      <c r="C48" s="54">
        <v>4233381</v>
      </c>
      <c r="D48" s="50"/>
      <c r="E48" s="68"/>
      <c r="F48" s="50"/>
      <c r="G48" s="51"/>
      <c r="H48" s="52"/>
      <c r="I48" s="53"/>
      <c r="M48" s="61"/>
    </row>
    <row r="49" spans="1:13" s="12" customFormat="1">
      <c r="A49" s="9">
        <v>481</v>
      </c>
      <c r="B49" s="9" t="s">
        <v>23</v>
      </c>
      <c r="C49" s="19">
        <v>428110</v>
      </c>
      <c r="D49" s="11">
        <f t="shared" ref="D49:D57" si="10">C49/C$2</f>
        <v>3.4570719776904958E-3</v>
      </c>
      <c r="E49" s="69"/>
      <c r="F49" s="11" t="e">
        <f t="shared" ref="F49:F57" si="11">E49/E$2</f>
        <v>#DIV/0!</v>
      </c>
      <c r="G49" s="39" t="e">
        <f t="shared" ref="G49:G57" si="12">F49/D49</f>
        <v>#DIV/0!</v>
      </c>
      <c r="H49" s="41">
        <f t="shared" ref="H49:H57" si="13">E$2*D49</f>
        <v>0</v>
      </c>
      <c r="I49" s="46" t="e">
        <f t="shared" ref="I49:I57" si="14">IF(G49&gt;1,E49-H49,0)</f>
        <v>#DIV/0!</v>
      </c>
      <c r="M49" s="10"/>
    </row>
    <row r="50" spans="1:13" s="12" customFormat="1">
      <c r="A50" s="9">
        <v>483</v>
      </c>
      <c r="B50" s="9" t="s">
        <v>24</v>
      </c>
      <c r="C50" s="19">
        <v>69117</v>
      </c>
      <c r="D50" s="11">
        <f t="shared" si="10"/>
        <v>5.5813329256974604E-4</v>
      </c>
      <c r="E50" s="69"/>
      <c r="F50" s="11" t="e">
        <f t="shared" si="11"/>
        <v>#DIV/0!</v>
      </c>
      <c r="G50" s="39" t="e">
        <f t="shared" si="12"/>
        <v>#DIV/0!</v>
      </c>
      <c r="H50" s="41">
        <f t="shared" si="13"/>
        <v>0</v>
      </c>
      <c r="I50" s="46" t="e">
        <f t="shared" si="14"/>
        <v>#DIV/0!</v>
      </c>
      <c r="M50" s="10"/>
    </row>
    <row r="51" spans="1:13" s="12" customFormat="1">
      <c r="A51" s="9">
        <v>484</v>
      </c>
      <c r="B51" s="9" t="s">
        <v>25</v>
      </c>
      <c r="C51" s="19">
        <v>1344400</v>
      </c>
      <c r="D51" s="11">
        <f t="shared" si="10"/>
        <v>1.0856292931272576E-2</v>
      </c>
      <c r="E51" s="69"/>
      <c r="F51" s="11" t="e">
        <f t="shared" si="11"/>
        <v>#DIV/0!</v>
      </c>
      <c r="G51" s="39" t="e">
        <f t="shared" si="12"/>
        <v>#DIV/0!</v>
      </c>
      <c r="H51" s="41">
        <f t="shared" si="13"/>
        <v>0</v>
      </c>
      <c r="I51" s="46" t="e">
        <f t="shared" si="14"/>
        <v>#DIV/0!</v>
      </c>
      <c r="M51" s="10"/>
    </row>
    <row r="52" spans="1:13" s="12" customFormat="1">
      <c r="A52" s="9">
        <v>485</v>
      </c>
      <c r="B52" s="9" t="s">
        <v>26</v>
      </c>
      <c r="C52" s="19">
        <v>461834</v>
      </c>
      <c r="D52" s="11">
        <f t="shared" si="10"/>
        <v>3.7293998732678807E-3</v>
      </c>
      <c r="E52" s="69"/>
      <c r="F52" s="11" t="e">
        <f t="shared" si="11"/>
        <v>#DIV/0!</v>
      </c>
      <c r="G52" s="39" t="e">
        <f t="shared" si="12"/>
        <v>#DIV/0!</v>
      </c>
      <c r="H52" s="41">
        <f t="shared" si="13"/>
        <v>0</v>
      </c>
      <c r="I52" s="46" t="e">
        <f t="shared" si="14"/>
        <v>#DIV/0!</v>
      </c>
      <c r="M52" s="10"/>
    </row>
    <row r="53" spans="1:13" s="12" customFormat="1">
      <c r="A53" s="9">
        <v>486</v>
      </c>
      <c r="B53" s="9" t="s">
        <v>27</v>
      </c>
      <c r="C53" s="19">
        <v>49036</v>
      </c>
      <c r="D53" s="11">
        <f t="shared" si="10"/>
        <v>3.9597529022454775E-4</v>
      </c>
      <c r="E53" s="69"/>
      <c r="F53" s="11" t="e">
        <f t="shared" si="11"/>
        <v>#DIV/0!</v>
      </c>
      <c r="G53" s="39" t="e">
        <f t="shared" si="12"/>
        <v>#DIV/0!</v>
      </c>
      <c r="H53" s="41">
        <f t="shared" si="13"/>
        <v>0</v>
      </c>
      <c r="I53" s="46" t="e">
        <f t="shared" si="14"/>
        <v>#DIV/0!</v>
      </c>
      <c r="M53" s="10"/>
    </row>
    <row r="54" spans="1:13" s="12" customFormat="1">
      <c r="A54" s="9">
        <v>487</v>
      </c>
      <c r="B54" s="9" t="s">
        <v>28</v>
      </c>
      <c r="C54" s="19">
        <v>22579</v>
      </c>
      <c r="D54" s="11">
        <f t="shared" si="10"/>
        <v>1.8232984089199903E-4</v>
      </c>
      <c r="E54" s="69"/>
      <c r="F54" s="11" t="e">
        <f t="shared" si="11"/>
        <v>#DIV/0!</v>
      </c>
      <c r="G54" s="39" t="e">
        <f t="shared" si="12"/>
        <v>#DIV/0!</v>
      </c>
      <c r="H54" s="41">
        <f t="shared" si="13"/>
        <v>0</v>
      </c>
      <c r="I54" s="46" t="e">
        <f t="shared" si="14"/>
        <v>#DIV/0!</v>
      </c>
      <c r="M54" s="10"/>
    </row>
    <row r="55" spans="1:13" s="12" customFormat="1">
      <c r="A55" s="9">
        <v>488</v>
      </c>
      <c r="B55" s="9" t="s">
        <v>29</v>
      </c>
      <c r="C55" s="19">
        <v>638691</v>
      </c>
      <c r="D55" s="11">
        <f t="shared" si="10"/>
        <v>5.1575547371075668E-3</v>
      </c>
      <c r="E55" s="69"/>
      <c r="F55" s="11" t="e">
        <f t="shared" si="11"/>
        <v>#DIV/0!</v>
      </c>
      <c r="G55" s="39" t="e">
        <f t="shared" si="12"/>
        <v>#DIV/0!</v>
      </c>
      <c r="H55" s="41">
        <f t="shared" si="13"/>
        <v>0</v>
      </c>
      <c r="I55" s="46" t="e">
        <f t="shared" si="14"/>
        <v>#DIV/0!</v>
      </c>
      <c r="M55" s="10"/>
    </row>
    <row r="56" spans="1:13" s="12" customFormat="1">
      <c r="A56" s="9">
        <v>492</v>
      </c>
      <c r="B56" s="9" t="s">
        <v>30</v>
      </c>
      <c r="C56" s="19">
        <v>527897</v>
      </c>
      <c r="D56" s="11">
        <f t="shared" si="10"/>
        <v>4.2628715185510256E-3</v>
      </c>
      <c r="E56" s="69"/>
      <c r="F56" s="11" t="e">
        <f t="shared" si="11"/>
        <v>#DIV/0!</v>
      </c>
      <c r="G56" s="39" t="e">
        <f t="shared" si="12"/>
        <v>#DIV/0!</v>
      </c>
      <c r="H56" s="41">
        <f t="shared" si="13"/>
        <v>0</v>
      </c>
      <c r="I56" s="46" t="e">
        <f t="shared" si="14"/>
        <v>#DIV/0!</v>
      </c>
      <c r="M56" s="10"/>
    </row>
    <row r="57" spans="1:13" s="12" customFormat="1">
      <c r="A57" s="9">
        <v>493</v>
      </c>
      <c r="B57" s="9" t="s">
        <v>31</v>
      </c>
      <c r="C57" s="19">
        <v>691717</v>
      </c>
      <c r="D57" s="11">
        <f t="shared" si="10"/>
        <v>5.585750057677084E-3</v>
      </c>
      <c r="E57" s="69"/>
      <c r="F57" s="11" t="e">
        <f t="shared" si="11"/>
        <v>#DIV/0!</v>
      </c>
      <c r="G57" s="39" t="e">
        <f t="shared" si="12"/>
        <v>#DIV/0!</v>
      </c>
      <c r="H57" s="41">
        <f t="shared" si="13"/>
        <v>0</v>
      </c>
      <c r="I57" s="46" t="e">
        <f t="shared" si="14"/>
        <v>#DIV/0!</v>
      </c>
      <c r="M57" s="10"/>
    </row>
    <row r="58" spans="1:13" s="49" customFormat="1" ht="21" customHeight="1">
      <c r="A58" s="48">
        <v>51</v>
      </c>
      <c r="B58" s="49" t="s">
        <v>32</v>
      </c>
      <c r="C58" s="54">
        <v>3136025</v>
      </c>
      <c r="D58" s="50"/>
      <c r="E58" s="68"/>
      <c r="F58" s="50"/>
      <c r="G58" s="51"/>
      <c r="H58" s="52"/>
      <c r="I58" s="53"/>
      <c r="M58" s="61"/>
    </row>
    <row r="59" spans="1:13" s="12" customFormat="1">
      <c r="A59" s="9">
        <v>511</v>
      </c>
      <c r="B59" s="9" t="s">
        <v>33</v>
      </c>
      <c r="C59" s="19">
        <v>847403</v>
      </c>
      <c r="D59" s="11">
        <f t="shared" ref="D59:D64" si="15">C59/C$2</f>
        <v>6.8429449559946256E-3</v>
      </c>
      <c r="E59" s="69"/>
      <c r="F59" s="11" t="e">
        <f t="shared" ref="F59:F64" si="16">E59/E$2</f>
        <v>#DIV/0!</v>
      </c>
      <c r="G59" s="39" t="e">
        <f t="shared" ref="G59:G64" si="17">F59/D59</f>
        <v>#DIV/0!</v>
      </c>
      <c r="H59" s="41">
        <f t="shared" ref="H59:H64" si="18">E$2*D59</f>
        <v>0</v>
      </c>
      <c r="I59" s="46" t="e">
        <f t="shared" ref="I59:I64" si="19">IF(G59&gt;1,E59-H59,0)</f>
        <v>#DIV/0!</v>
      </c>
      <c r="M59" s="10"/>
    </row>
    <row r="60" spans="1:13" s="12" customFormat="1">
      <c r="A60" s="9">
        <v>512</v>
      </c>
      <c r="B60" s="9" t="s">
        <v>34</v>
      </c>
      <c r="C60" s="19">
        <v>315801</v>
      </c>
      <c r="D60" s="11">
        <f t="shared" si="15"/>
        <v>2.5501548378375565E-3</v>
      </c>
      <c r="E60" s="69"/>
      <c r="F60" s="11" t="e">
        <f t="shared" si="16"/>
        <v>#DIV/0!</v>
      </c>
      <c r="G60" s="39" t="e">
        <f t="shared" si="17"/>
        <v>#DIV/0!</v>
      </c>
      <c r="H60" s="41">
        <f t="shared" si="18"/>
        <v>0</v>
      </c>
      <c r="I60" s="46" t="e">
        <f t="shared" si="19"/>
        <v>#DIV/0!</v>
      </c>
      <c r="M60" s="10"/>
    </row>
    <row r="61" spans="1:13" s="12" customFormat="1">
      <c r="A61" s="9">
        <v>515</v>
      </c>
      <c r="B61" s="9" t="s">
        <v>35</v>
      </c>
      <c r="C61" s="19">
        <v>274226</v>
      </c>
      <c r="D61" s="11">
        <f t="shared" si="15"/>
        <v>2.2144285817994299E-3</v>
      </c>
      <c r="E61" s="69"/>
      <c r="F61" s="11" t="e">
        <f t="shared" si="16"/>
        <v>#DIV/0!</v>
      </c>
      <c r="G61" s="39" t="e">
        <f t="shared" si="17"/>
        <v>#DIV/0!</v>
      </c>
      <c r="H61" s="41">
        <f t="shared" si="18"/>
        <v>0</v>
      </c>
      <c r="I61" s="46" t="e">
        <f t="shared" si="19"/>
        <v>#DIV/0!</v>
      </c>
      <c r="M61" s="10"/>
    </row>
    <row r="62" spans="1:13" s="12" customFormat="1">
      <c r="A62" s="9">
        <v>517</v>
      </c>
      <c r="B62" s="9" t="s">
        <v>36</v>
      </c>
      <c r="C62" s="19">
        <v>1057616</v>
      </c>
      <c r="D62" s="11">
        <f t="shared" si="15"/>
        <v>8.5404560434400294E-3</v>
      </c>
      <c r="E62" s="69"/>
      <c r="F62" s="11" t="e">
        <f t="shared" si="16"/>
        <v>#DIV/0!</v>
      </c>
      <c r="G62" s="39" t="e">
        <f t="shared" si="17"/>
        <v>#DIV/0!</v>
      </c>
      <c r="H62" s="41">
        <f t="shared" si="18"/>
        <v>0</v>
      </c>
      <c r="I62" s="46" t="e">
        <f t="shared" si="19"/>
        <v>#DIV/0!</v>
      </c>
      <c r="M62" s="10"/>
    </row>
    <row r="63" spans="1:13" s="12" customFormat="1">
      <c r="A63" s="9">
        <v>518</v>
      </c>
      <c r="B63" s="9" t="s">
        <v>37</v>
      </c>
      <c r="C63" s="19">
        <v>436253</v>
      </c>
      <c r="D63" s="11">
        <f t="shared" si="15"/>
        <v>3.5228282952591899E-3</v>
      </c>
      <c r="E63" s="69"/>
      <c r="F63" s="11" t="e">
        <f t="shared" si="16"/>
        <v>#DIV/0!</v>
      </c>
      <c r="G63" s="39" t="e">
        <f t="shared" si="17"/>
        <v>#DIV/0!</v>
      </c>
      <c r="H63" s="41">
        <f t="shared" si="18"/>
        <v>0</v>
      </c>
      <c r="I63" s="46" t="e">
        <f t="shared" si="19"/>
        <v>#DIV/0!</v>
      </c>
      <c r="M63" s="10"/>
    </row>
    <row r="64" spans="1:13" s="12" customFormat="1">
      <c r="A64" s="9">
        <v>519</v>
      </c>
      <c r="B64" s="9" t="s">
        <v>38</v>
      </c>
      <c r="C64" s="19">
        <v>204726</v>
      </c>
      <c r="D64" s="11">
        <f t="shared" si="15"/>
        <v>1.6532024893243895E-3</v>
      </c>
      <c r="E64" s="69"/>
      <c r="F64" s="11" t="e">
        <f t="shared" si="16"/>
        <v>#DIV/0!</v>
      </c>
      <c r="G64" s="39" t="e">
        <f t="shared" si="17"/>
        <v>#DIV/0!</v>
      </c>
      <c r="H64" s="41">
        <f t="shared" si="18"/>
        <v>0</v>
      </c>
      <c r="I64" s="46" t="e">
        <f t="shared" si="19"/>
        <v>#DIV/0!</v>
      </c>
      <c r="M64" s="10"/>
    </row>
    <row r="65" spans="1:13" s="49" customFormat="1" ht="21" customHeight="1">
      <c r="A65" s="48">
        <v>52</v>
      </c>
      <c r="B65" s="49" t="s">
        <v>39</v>
      </c>
      <c r="C65" s="54">
        <v>5979661</v>
      </c>
      <c r="D65" s="50"/>
      <c r="E65" s="68"/>
      <c r="F65" s="50"/>
      <c r="G65" s="51"/>
      <c r="H65" s="52"/>
      <c r="I65" s="53"/>
      <c r="M65" s="61"/>
    </row>
    <row r="66" spans="1:13" s="12" customFormat="1">
      <c r="A66" s="9">
        <v>521</v>
      </c>
      <c r="B66" s="9" t="s">
        <v>40</v>
      </c>
      <c r="C66" s="19">
        <v>17941</v>
      </c>
      <c r="D66" s="11">
        <f>C66/C$2</f>
        <v>1.4487708381431217E-4</v>
      </c>
      <c r="E66" s="69"/>
      <c r="F66" s="11" t="e">
        <f>E66/E$2</f>
        <v>#DIV/0!</v>
      </c>
      <c r="G66" s="39" t="e">
        <f>F66/D66</f>
        <v>#DIV/0!</v>
      </c>
      <c r="H66" s="41">
        <f>E$2*D66</f>
        <v>0</v>
      </c>
      <c r="I66" s="46" t="e">
        <f>IF(G66&gt;1,E66-H66,0)</f>
        <v>#DIV/0!</v>
      </c>
      <c r="M66" s="10"/>
    </row>
    <row r="67" spans="1:13" s="12" customFormat="1">
      <c r="A67" s="9">
        <v>522</v>
      </c>
      <c r="B67" s="9" t="s">
        <v>41</v>
      </c>
      <c r="C67" s="19">
        <v>2779734</v>
      </c>
      <c r="D67" s="11">
        <f>C67/C$2</f>
        <v>2.2446895696978608E-2</v>
      </c>
      <c r="E67" s="69"/>
      <c r="F67" s="11" t="e">
        <f>E67/E$2</f>
        <v>#DIV/0!</v>
      </c>
      <c r="G67" s="39" t="e">
        <f>F67/D67</f>
        <v>#DIV/0!</v>
      </c>
      <c r="H67" s="41">
        <f>E$2*D67</f>
        <v>0</v>
      </c>
      <c r="I67" s="46" t="e">
        <f>IF(G67&gt;1,E67-H67,0)</f>
        <v>#DIV/0!</v>
      </c>
      <c r="M67" s="10"/>
    </row>
    <row r="68" spans="1:13" s="12" customFormat="1">
      <c r="A68" s="9">
        <v>523</v>
      </c>
      <c r="B68" s="9" t="s">
        <v>42</v>
      </c>
      <c r="C68" s="19">
        <v>899486</v>
      </c>
      <c r="D68" s="11">
        <f>C68/C$2</f>
        <v>7.2635253671367479E-3</v>
      </c>
      <c r="E68" s="69"/>
      <c r="F68" s="11" t="e">
        <f>E68/E$2</f>
        <v>#DIV/0!</v>
      </c>
      <c r="G68" s="39" t="e">
        <f>F68/D68</f>
        <v>#DIV/0!</v>
      </c>
      <c r="H68" s="41">
        <f>E$2*D68</f>
        <v>0</v>
      </c>
      <c r="I68" s="46" t="e">
        <f>IF(G68&gt;1,E68-H68,0)</f>
        <v>#DIV/0!</v>
      </c>
      <c r="M68" s="10"/>
    </row>
    <row r="69" spans="1:13" s="12" customFormat="1">
      <c r="A69" s="9">
        <v>524</v>
      </c>
      <c r="B69" s="9" t="s">
        <v>43</v>
      </c>
      <c r="C69" s="19">
        <v>2278287</v>
      </c>
      <c r="D69" s="11">
        <f>C69/C$2</f>
        <v>1.8397613101391107E-2</v>
      </c>
      <c r="E69" s="69"/>
      <c r="F69" s="11" t="e">
        <f>E69/E$2</f>
        <v>#DIV/0!</v>
      </c>
      <c r="G69" s="39" t="e">
        <f>F69/D69</f>
        <v>#DIV/0!</v>
      </c>
      <c r="H69" s="41">
        <f>E$2*D69</f>
        <v>0</v>
      </c>
      <c r="I69" s="46" t="e">
        <f>IF(G69&gt;1,E69-H69,0)</f>
        <v>#DIV/0!</v>
      </c>
      <c r="M69" s="10"/>
    </row>
    <row r="70" spans="1:13" s="12" customFormat="1">
      <c r="A70" s="9">
        <v>525</v>
      </c>
      <c r="B70" s="9" t="s">
        <v>44</v>
      </c>
      <c r="C70" s="19">
        <v>4213</v>
      </c>
      <c r="D70" s="11">
        <f>C70/C$2</f>
        <v>3.4020798958235172E-5</v>
      </c>
      <c r="E70" s="69"/>
      <c r="F70" s="11" t="e">
        <f>E70/E$2</f>
        <v>#DIV/0!</v>
      </c>
      <c r="G70" s="39" t="e">
        <f>F70/D70</f>
        <v>#DIV/0!</v>
      </c>
      <c r="H70" s="41">
        <f>E$2*D70</f>
        <v>0</v>
      </c>
      <c r="I70" s="46" t="e">
        <f>IF(G70&gt;1,E70-H70,0)</f>
        <v>#DIV/0!</v>
      </c>
      <c r="M70" s="10"/>
    </row>
    <row r="71" spans="1:13" s="49" customFormat="1" ht="21" customHeight="1">
      <c r="A71" s="48">
        <v>53</v>
      </c>
      <c r="B71" s="49" t="s">
        <v>45</v>
      </c>
      <c r="C71" s="54">
        <v>1940681</v>
      </c>
      <c r="D71" s="50"/>
      <c r="E71" s="68"/>
      <c r="F71" s="50"/>
      <c r="G71" s="51"/>
      <c r="H71" s="52"/>
      <c r="I71" s="53"/>
      <c r="M71" s="61"/>
    </row>
    <row r="72" spans="1:13" s="12" customFormat="1">
      <c r="A72" s="9">
        <v>531</v>
      </c>
      <c r="B72" s="9" t="s">
        <v>46</v>
      </c>
      <c r="C72" s="19">
        <v>1427731</v>
      </c>
      <c r="D72" s="11">
        <f>C72/C$2</f>
        <v>1.1529207053747936E-2</v>
      </c>
      <c r="E72" s="69"/>
      <c r="F72" s="11" t="e">
        <f>E72/E$2</f>
        <v>#DIV/0!</v>
      </c>
      <c r="G72" s="39" t="e">
        <f>F72/D72</f>
        <v>#DIV/0!</v>
      </c>
      <c r="H72" s="41">
        <f>E$2*D72</f>
        <v>0</v>
      </c>
      <c r="I72" s="46" t="e">
        <f>IF(G72&gt;1,E72-H72,0)</f>
        <v>#DIV/0!</v>
      </c>
      <c r="M72" s="10"/>
    </row>
    <row r="73" spans="1:13" s="12" customFormat="1">
      <c r="A73" s="9">
        <v>532</v>
      </c>
      <c r="B73" s="9" t="s">
        <v>47</v>
      </c>
      <c r="C73" s="19">
        <v>480613</v>
      </c>
      <c r="D73" s="11">
        <f>C73/C$2</f>
        <v>3.8810439709741941E-3</v>
      </c>
      <c r="E73" s="69"/>
      <c r="F73" s="11" t="e">
        <f>E73/E$2</f>
        <v>#DIV/0!</v>
      </c>
      <c r="G73" s="39" t="e">
        <f>F73/D73</f>
        <v>#DIV/0!</v>
      </c>
      <c r="H73" s="41">
        <f>E$2*D73</f>
        <v>0</v>
      </c>
      <c r="I73" s="46" t="e">
        <f>IF(G73&gt;1,E73-H73,0)</f>
        <v>#DIV/0!</v>
      </c>
      <c r="M73" s="10"/>
    </row>
    <row r="74" spans="1:13" s="12" customFormat="1">
      <c r="A74" s="9">
        <v>533</v>
      </c>
      <c r="B74" s="9" t="s">
        <v>48</v>
      </c>
      <c r="C74" s="19">
        <v>32337</v>
      </c>
      <c r="D74" s="11">
        <f>C74/C$2</f>
        <v>2.6112759931460971E-4</v>
      </c>
      <c r="E74" s="69"/>
      <c r="F74" s="11" t="e">
        <f>E74/E$2</f>
        <v>#DIV/0!</v>
      </c>
      <c r="G74" s="39" t="e">
        <f>F74/D74</f>
        <v>#DIV/0!</v>
      </c>
      <c r="H74" s="41">
        <f>E$2*D74</f>
        <v>0</v>
      </c>
      <c r="I74" s="46" t="e">
        <f>IF(G74&gt;1,E74-H74,0)</f>
        <v>#DIV/0!</v>
      </c>
      <c r="M74" s="10"/>
    </row>
    <row r="75" spans="1:13" s="49" customFormat="1">
      <c r="A75" s="48">
        <v>54</v>
      </c>
      <c r="B75" s="49" t="s">
        <v>49</v>
      </c>
      <c r="C75" s="54">
        <v>8016181</v>
      </c>
      <c r="D75" s="50"/>
      <c r="E75" s="68"/>
      <c r="F75" s="50"/>
      <c r="G75" s="51"/>
      <c r="H75" s="52"/>
      <c r="I75" s="53"/>
      <c r="M75" s="61"/>
    </row>
    <row r="76" spans="1:13" s="12" customFormat="1">
      <c r="A76" s="9">
        <v>541</v>
      </c>
      <c r="B76" s="9" t="s">
        <v>49</v>
      </c>
      <c r="C76" s="19">
        <v>8016181</v>
      </c>
      <c r="D76" s="11">
        <f>C76/C$2</f>
        <v>6.4732229341045472E-2</v>
      </c>
      <c r="E76" s="69"/>
      <c r="F76" s="11" t="e">
        <f>E76/E$2</f>
        <v>#DIV/0!</v>
      </c>
      <c r="G76" s="39" t="e">
        <f>F76/D76</f>
        <v>#DIV/0!</v>
      </c>
      <c r="H76" s="41">
        <f>E$2*D76</f>
        <v>0</v>
      </c>
      <c r="I76" s="46" t="e">
        <f>IF(G76&gt;1,E76-H76,0)</f>
        <v>#DIV/0!</v>
      </c>
      <c r="M76" s="10"/>
    </row>
    <row r="77" spans="1:13" s="49" customFormat="1" ht="21" customHeight="1">
      <c r="A77" s="48">
        <v>55</v>
      </c>
      <c r="B77" s="49" t="s">
        <v>50</v>
      </c>
      <c r="C77" s="54">
        <v>3037299</v>
      </c>
      <c r="D77" s="50"/>
      <c r="E77" s="68"/>
      <c r="F77" s="60"/>
      <c r="G77" s="51"/>
      <c r="H77" s="52"/>
      <c r="I77" s="53"/>
      <c r="M77" s="61"/>
    </row>
    <row r="78" spans="1:13" s="12" customFormat="1">
      <c r="A78" s="9">
        <v>551</v>
      </c>
      <c r="B78" s="9" t="s">
        <v>50</v>
      </c>
      <c r="C78" s="19">
        <v>3037299</v>
      </c>
      <c r="D78" s="11">
        <f>C78/C$2</f>
        <v>2.4526783445299957E-2</v>
      </c>
      <c r="E78" s="69"/>
      <c r="F78" s="11" t="e">
        <f>E78/E$2</f>
        <v>#DIV/0!</v>
      </c>
      <c r="G78" s="39" t="e">
        <f>F78/D78</f>
        <v>#DIV/0!</v>
      </c>
      <c r="H78" s="41">
        <f>E$2*D78</f>
        <v>0</v>
      </c>
      <c r="I78" s="46" t="e">
        <f>IF(G78&gt;1,E78-H78,0)</f>
        <v>#DIV/0!</v>
      </c>
      <c r="M78" s="10"/>
    </row>
    <row r="79" spans="1:13" s="49" customFormat="1" ht="20">
      <c r="A79" s="48">
        <v>56</v>
      </c>
      <c r="B79" s="49" t="s">
        <v>51</v>
      </c>
      <c r="C79" s="54">
        <v>9866296</v>
      </c>
      <c r="D79" s="50"/>
      <c r="E79" s="68"/>
      <c r="F79" s="50"/>
      <c r="G79" s="51"/>
      <c r="H79" s="52"/>
      <c r="I79" s="53"/>
      <c r="M79" s="61"/>
    </row>
    <row r="80" spans="1:13" s="12" customFormat="1">
      <c r="A80" s="9">
        <v>561</v>
      </c>
      <c r="B80" s="9" t="s">
        <v>52</v>
      </c>
      <c r="C80" s="19">
        <v>9498601</v>
      </c>
      <c r="D80" s="11">
        <f>C80/C$2</f>
        <v>7.6703060765604444E-2</v>
      </c>
      <c r="E80" s="69"/>
      <c r="F80" s="11" t="e">
        <f>E80/E$2</f>
        <v>#DIV/0!</v>
      </c>
      <c r="G80" s="39" t="e">
        <f>F80/D80</f>
        <v>#DIV/0!</v>
      </c>
      <c r="H80" s="41">
        <f>E$2*D80</f>
        <v>0</v>
      </c>
      <c r="I80" s="46" t="e">
        <f>IF(G80&gt;1,E80-H80,0)</f>
        <v>#DIV/0!</v>
      </c>
      <c r="M80" s="10"/>
    </row>
    <row r="81" spans="1:13" s="12" customFormat="1">
      <c r="A81" s="9">
        <v>562</v>
      </c>
      <c r="B81" s="9" t="s">
        <v>53</v>
      </c>
      <c r="C81" s="19">
        <v>367695</v>
      </c>
      <c r="D81" s="11">
        <f>C81/C$2</f>
        <v>2.9692090370159697E-3</v>
      </c>
      <c r="E81" s="69"/>
      <c r="F81" s="11" t="e">
        <f>E81/E$2</f>
        <v>#DIV/0!</v>
      </c>
      <c r="G81" s="39" t="e">
        <f>F81/D81</f>
        <v>#DIV/0!</v>
      </c>
      <c r="H81" s="41">
        <f>E$2*D81</f>
        <v>0</v>
      </c>
      <c r="I81" s="46" t="e">
        <f>IF(G81&gt;1,E81-H81,0)</f>
        <v>#DIV/0!</v>
      </c>
      <c r="M81" s="10"/>
    </row>
    <row r="82" spans="1:13" s="49" customFormat="1" ht="21" customHeight="1">
      <c r="A82" s="48">
        <v>61</v>
      </c>
      <c r="B82" s="49" t="s">
        <v>54</v>
      </c>
      <c r="C82" s="54">
        <v>3477047</v>
      </c>
      <c r="D82" s="50"/>
      <c r="E82" s="68"/>
      <c r="F82" s="50"/>
      <c r="G82" s="51"/>
      <c r="H82" s="52"/>
      <c r="I82" s="53"/>
      <c r="M82" s="61"/>
    </row>
    <row r="83" spans="1:13" s="12" customFormat="1">
      <c r="A83" s="9">
        <v>611</v>
      </c>
      <c r="B83" s="9" t="s">
        <v>54</v>
      </c>
      <c r="C83" s="19">
        <v>3477047</v>
      </c>
      <c r="D83" s="11">
        <f>C83/C$2</f>
        <v>2.8077834549094405E-2</v>
      </c>
      <c r="E83" s="69"/>
      <c r="F83" s="11" t="e">
        <f>E83/E$2</f>
        <v>#DIV/0!</v>
      </c>
      <c r="G83" s="39" t="e">
        <f>F83/D83</f>
        <v>#DIV/0!</v>
      </c>
      <c r="H83" s="41">
        <f>E$2*D83</f>
        <v>0</v>
      </c>
      <c r="I83" s="46" t="e">
        <f>IF(G83&gt;1,E83-H83,0)</f>
        <v>#DIV/0!</v>
      </c>
      <c r="M83" s="10"/>
    </row>
    <row r="84" spans="1:13" s="49" customFormat="1" ht="21" customHeight="1">
      <c r="A84" s="48">
        <v>62</v>
      </c>
      <c r="B84" s="49" t="s">
        <v>55</v>
      </c>
      <c r="C84" s="54">
        <v>18378342</v>
      </c>
      <c r="D84" s="50"/>
      <c r="E84" s="68"/>
      <c r="F84" s="50"/>
      <c r="G84" s="51"/>
      <c r="H84" s="52"/>
      <c r="I84" s="53"/>
      <c r="M84" s="61"/>
    </row>
    <row r="85" spans="1:13" s="12" customFormat="1">
      <c r="A85" s="9">
        <v>621</v>
      </c>
      <c r="B85" s="9" t="s">
        <v>56</v>
      </c>
      <c r="C85" s="19">
        <v>6417852</v>
      </c>
      <c r="D85" s="11">
        <f>C85/C$2</f>
        <v>5.1825410072562902E-2</v>
      </c>
      <c r="E85" s="69"/>
      <c r="F85" s="11" t="e">
        <f>E85/E$2</f>
        <v>#DIV/0!</v>
      </c>
      <c r="G85" s="39" t="e">
        <f>F85/D85</f>
        <v>#DIV/0!</v>
      </c>
      <c r="H85" s="41">
        <f>E$2*D85</f>
        <v>0</v>
      </c>
      <c r="I85" s="46" t="e">
        <f>IF(G85&gt;1,E85-H85,0)</f>
        <v>#DIV/0!</v>
      </c>
      <c r="M85" s="10"/>
    </row>
    <row r="86" spans="1:13" s="12" customFormat="1">
      <c r="A86" s="9">
        <v>622</v>
      </c>
      <c r="B86" s="9" t="s">
        <v>57</v>
      </c>
      <c r="C86" s="19">
        <v>5805716</v>
      </c>
      <c r="D86" s="11">
        <f>C86/C$2</f>
        <v>4.6882292153954251E-2</v>
      </c>
      <c r="E86" s="69"/>
      <c r="F86" s="11" t="e">
        <f>E86/E$2</f>
        <v>#DIV/0!</v>
      </c>
      <c r="G86" s="39" t="e">
        <f>F86/D86</f>
        <v>#DIV/0!</v>
      </c>
      <c r="H86" s="41">
        <f>E$2*D86</f>
        <v>0</v>
      </c>
      <c r="I86" s="46" t="e">
        <f>IF(G86&gt;1,E86-H86,0)</f>
        <v>#DIV/0!</v>
      </c>
      <c r="M86" s="10"/>
    </row>
    <row r="87" spans="1:13" s="12" customFormat="1">
      <c r="A87" s="9">
        <v>623</v>
      </c>
      <c r="B87" s="9" t="s">
        <v>58</v>
      </c>
      <c r="C87" s="19">
        <v>3313234</v>
      </c>
      <c r="D87" s="11">
        <f>C87/C$2</f>
        <v>2.6755012536337372E-2</v>
      </c>
      <c r="E87" s="69"/>
      <c r="F87" s="11" t="e">
        <f>E87/E$2</f>
        <v>#DIV/0!</v>
      </c>
      <c r="G87" s="39" t="e">
        <f>F87/D87</f>
        <v>#DIV/0!</v>
      </c>
      <c r="H87" s="41">
        <f>E$2*D87</f>
        <v>0</v>
      </c>
      <c r="I87" s="46" t="e">
        <f>IF(G87&gt;1,E87-H87,0)</f>
        <v>#DIV/0!</v>
      </c>
      <c r="M87" s="10"/>
    </row>
    <row r="88" spans="1:13" s="12" customFormat="1">
      <c r="A88" s="9">
        <v>624</v>
      </c>
      <c r="B88" s="9" t="s">
        <v>59</v>
      </c>
      <c r="C88" s="19">
        <v>2841540</v>
      </c>
      <c r="D88" s="11">
        <f>C88/C$2</f>
        <v>2.2945991234698211E-2</v>
      </c>
      <c r="E88" s="69"/>
      <c r="F88" s="11" t="e">
        <f>E88/E$2</f>
        <v>#DIV/0!</v>
      </c>
      <c r="G88" s="39" t="e">
        <f>F88/D88</f>
        <v>#DIV/0!</v>
      </c>
      <c r="H88" s="41">
        <f>E$2*D88</f>
        <v>0</v>
      </c>
      <c r="I88" s="46" t="e">
        <f>IF(G88&gt;1,E88-H88,0)</f>
        <v>#DIV/0!</v>
      </c>
      <c r="M88" s="10"/>
    </row>
    <row r="89" spans="1:13" s="49" customFormat="1" ht="21" customHeight="1">
      <c r="A89" s="48">
        <v>71</v>
      </c>
      <c r="B89" s="49" t="s">
        <v>60</v>
      </c>
      <c r="C89" s="54">
        <v>2057290</v>
      </c>
      <c r="D89" s="50"/>
      <c r="E89" s="68"/>
      <c r="F89" s="50"/>
      <c r="G89" s="51"/>
      <c r="H89" s="52"/>
      <c r="I89" s="53"/>
      <c r="M89" s="61"/>
    </row>
    <row r="90" spans="1:13" s="12" customFormat="1">
      <c r="A90" s="9">
        <v>711</v>
      </c>
      <c r="B90" s="9" t="s">
        <v>61</v>
      </c>
      <c r="C90" s="19">
        <v>439903</v>
      </c>
      <c r="D90" s="11">
        <f>C90/C$2</f>
        <v>3.5523027591085987E-3</v>
      </c>
      <c r="E90" s="69"/>
      <c r="F90" s="11" t="e">
        <f>E90/E$2</f>
        <v>#DIV/0!</v>
      </c>
      <c r="G90" s="39" t="e">
        <f>F90/D90</f>
        <v>#DIV/0!</v>
      </c>
      <c r="H90" s="41">
        <f>E$2*D90</f>
        <v>0</v>
      </c>
      <c r="I90" s="46" t="e">
        <f>IF(G90&gt;1,E90-H90,0)</f>
        <v>#DIV/0!</v>
      </c>
      <c r="M90" s="10"/>
    </row>
    <row r="91" spans="1:13" s="12" customFormat="1">
      <c r="A91" s="9">
        <v>712</v>
      </c>
      <c r="B91" s="9" t="s">
        <v>62</v>
      </c>
      <c r="C91" s="19">
        <v>137405</v>
      </c>
      <c r="D91" s="11">
        <f>C91/C$2</f>
        <v>1.1095722480076676E-3</v>
      </c>
      <c r="E91" s="69"/>
      <c r="F91" s="11" t="e">
        <f>E91/E$2</f>
        <v>#DIV/0!</v>
      </c>
      <c r="G91" s="39" t="e">
        <f>F91/D91</f>
        <v>#DIV/0!</v>
      </c>
      <c r="H91" s="41">
        <f>E$2*D91</f>
        <v>0</v>
      </c>
      <c r="I91" s="46" t="e">
        <f>IF(G91&gt;1,E91-H91,0)</f>
        <v>#DIV/0!</v>
      </c>
      <c r="M91" s="10"/>
    </row>
    <row r="92" spans="1:13" s="12" customFormat="1">
      <c r="A92" s="9">
        <v>713</v>
      </c>
      <c r="B92" s="9" t="s">
        <v>63</v>
      </c>
      <c r="C92" s="19">
        <v>1479982</v>
      </c>
      <c r="D92" s="11">
        <f>C92/C$2</f>
        <v>1.195114409774669E-2</v>
      </c>
      <c r="E92" s="69"/>
      <c r="F92" s="11" t="e">
        <f>E92/E$2</f>
        <v>#DIV/0!</v>
      </c>
      <c r="G92" s="39" t="e">
        <f>F92/D92</f>
        <v>#DIV/0!</v>
      </c>
      <c r="H92" s="41">
        <f>E$2*D92</f>
        <v>0</v>
      </c>
      <c r="I92" s="46" t="e">
        <f>IF(G92&gt;1,E92-H92,0)</f>
        <v>#DIV/0!</v>
      </c>
      <c r="M92" s="10"/>
    </row>
    <row r="93" spans="1:13" s="49" customFormat="1" ht="21" customHeight="1">
      <c r="A93" s="48">
        <v>72</v>
      </c>
      <c r="B93" s="49" t="s">
        <v>64</v>
      </c>
      <c r="C93" s="54">
        <v>11985274</v>
      </c>
      <c r="D93" s="50"/>
      <c r="E93" s="68"/>
      <c r="F93" s="50"/>
      <c r="G93" s="51"/>
      <c r="H93" s="52"/>
      <c r="I93" s="53"/>
      <c r="M93" s="61"/>
    </row>
    <row r="94" spans="1:13" s="12" customFormat="1">
      <c r="A94" s="9">
        <v>721</v>
      </c>
      <c r="B94" s="9" t="s">
        <v>65</v>
      </c>
      <c r="C94" s="19">
        <v>1936610</v>
      </c>
      <c r="D94" s="11">
        <f>C94/C$2</f>
        <v>1.5638504502850179E-2</v>
      </c>
      <c r="E94" s="69"/>
      <c r="F94" s="11" t="e">
        <f>E94/E$2</f>
        <v>#DIV/0!</v>
      </c>
      <c r="G94" s="39" t="e">
        <f>F94/D94</f>
        <v>#DIV/0!</v>
      </c>
      <c r="H94" s="41">
        <f>E$2*D94</f>
        <v>0</v>
      </c>
      <c r="I94" s="46" t="e">
        <f>IF(G94&gt;1,E94-H94,0)</f>
        <v>#DIV/0!</v>
      </c>
      <c r="M94" s="10"/>
    </row>
    <row r="95" spans="1:13" s="12" customFormat="1">
      <c r="A95" s="9">
        <v>722</v>
      </c>
      <c r="B95" s="9" t="s">
        <v>66</v>
      </c>
      <c r="C95" s="19">
        <v>10048664</v>
      </c>
      <c r="D95" s="11">
        <f>C95/C$2</f>
        <v>8.1144927069274925E-2</v>
      </c>
      <c r="E95" s="69"/>
      <c r="F95" s="11" t="e">
        <f>E95/E$2</f>
        <v>#DIV/0!</v>
      </c>
      <c r="G95" s="39" t="e">
        <f>F95/D95</f>
        <v>#DIV/0!</v>
      </c>
      <c r="H95" s="41">
        <f>E$2*D95</f>
        <v>0</v>
      </c>
      <c r="I95" s="46" t="e">
        <f>IF(G95&gt;1,E95-H95,0)</f>
        <v>#DIV/0!</v>
      </c>
      <c r="M95" s="10"/>
    </row>
    <row r="96" spans="1:13" s="49" customFormat="1">
      <c r="A96" s="48">
        <v>81</v>
      </c>
      <c r="B96" s="49" t="s">
        <v>67</v>
      </c>
      <c r="C96" s="54">
        <v>5256250</v>
      </c>
      <c r="D96" s="50"/>
      <c r="E96" s="68"/>
      <c r="F96" s="50"/>
      <c r="G96" s="51"/>
      <c r="H96" s="52"/>
      <c r="I96" s="53"/>
      <c r="M96" s="61"/>
    </row>
    <row r="97" spans="1:13" s="12" customFormat="1">
      <c r="A97" s="9">
        <v>811</v>
      </c>
      <c r="B97" s="9" t="s">
        <v>68</v>
      </c>
      <c r="C97" s="19">
        <v>1179943</v>
      </c>
      <c r="D97" s="11">
        <f>C97/C$2</f>
        <v>9.5282704925651277E-3</v>
      </c>
      <c r="E97" s="69"/>
      <c r="F97" s="11" t="e">
        <f>E97/E$2</f>
        <v>#DIV/0!</v>
      </c>
      <c r="G97" s="39" t="e">
        <f>F97/D97</f>
        <v>#DIV/0!</v>
      </c>
      <c r="H97" s="41">
        <f>E$2*D97</f>
        <v>0</v>
      </c>
      <c r="I97" s="46" t="e">
        <f>IF(G97&gt;1,E97-H97,0)</f>
        <v>#DIV/0!</v>
      </c>
      <c r="M97" s="10"/>
    </row>
    <row r="98" spans="1:13" s="12" customFormat="1">
      <c r="A98" s="9">
        <v>812</v>
      </c>
      <c r="B98" s="9" t="s">
        <v>69</v>
      </c>
      <c r="C98" s="19">
        <v>1327033</v>
      </c>
      <c r="D98" s="11">
        <f>C98/C$2</f>
        <v>1.0716051009718418E-2</v>
      </c>
      <c r="E98" s="69"/>
      <c r="F98" s="11" t="e">
        <f>E98/E$2</f>
        <v>#DIV/0!</v>
      </c>
      <c r="G98" s="39" t="e">
        <f>F98/D98</f>
        <v>#DIV/0!</v>
      </c>
      <c r="H98" s="41">
        <f>E$2*D98</f>
        <v>0</v>
      </c>
      <c r="I98" s="46" t="e">
        <f>IF(G98&gt;1,E98-H98,0)</f>
        <v>#DIV/0!</v>
      </c>
      <c r="M98" s="10"/>
    </row>
    <row r="99" spans="1:13" s="12" customFormat="1">
      <c r="A99" s="9">
        <v>813</v>
      </c>
      <c r="B99" s="9" t="s">
        <v>70</v>
      </c>
      <c r="C99" s="19">
        <v>2749274</v>
      </c>
      <c r="D99" s="11">
        <f>C99/C$2</f>
        <v>2.2200925239758612E-2</v>
      </c>
      <c r="E99" s="69"/>
      <c r="F99" s="11" t="e">
        <f>E99/E$2</f>
        <v>#DIV/0!</v>
      </c>
      <c r="G99" s="39" t="e">
        <f>F99/D99</f>
        <v>#DIV/0!</v>
      </c>
      <c r="H99" s="41">
        <f>E$2*D99</f>
        <v>0</v>
      </c>
      <c r="I99" s="46" t="e">
        <f>IF(G99&gt;1,E99-H99,0)</f>
        <v>#DIV/0!</v>
      </c>
      <c r="M99" s="10"/>
    </row>
    <row r="100" spans="1:13">
      <c r="C100" s="62"/>
      <c r="D100" s="11"/>
      <c r="E100" s="70"/>
      <c r="F100" s="41"/>
      <c r="G100" s="46"/>
    </row>
    <row r="101" spans="1:13" s="49" customFormat="1" ht="12">
      <c r="A101" s="48"/>
      <c r="B101" s="49" t="s">
        <v>116</v>
      </c>
      <c r="C101" s="61">
        <f>C102+C103+C104</f>
        <v>8794034</v>
      </c>
      <c r="D101" s="50"/>
      <c r="E101" s="61">
        <f>E102+E103+E104</f>
        <v>0</v>
      </c>
      <c r="F101" s="50"/>
      <c r="G101" s="51"/>
      <c r="H101" s="52"/>
      <c r="I101" s="53"/>
      <c r="L101"/>
      <c r="M101" s="105"/>
    </row>
    <row r="102" spans="1:13" ht="12">
      <c r="B102" s="16" t="s">
        <v>117</v>
      </c>
      <c r="C102" s="63">
        <v>2588118</v>
      </c>
      <c r="D102" s="11">
        <f>C102/C$2</f>
        <v>2.0899559021644833E-2</v>
      </c>
      <c r="E102" s="66"/>
      <c r="F102" s="11" t="e">
        <f>E102/E$2</f>
        <v>#DIV/0!</v>
      </c>
      <c r="G102" s="39" t="e">
        <f>F102/D102</f>
        <v>#DIV/0!</v>
      </c>
      <c r="H102" s="41">
        <f>E$2*D102</f>
        <v>0</v>
      </c>
      <c r="I102" s="46" t="e">
        <f>IF(G102&gt;1,E102-H102,0)</f>
        <v>#DIV/0!</v>
      </c>
      <c r="L102"/>
      <c r="M102" s="105"/>
    </row>
    <row r="103" spans="1:13" ht="12">
      <c r="B103" s="16" t="s">
        <v>118</v>
      </c>
      <c r="C103" s="63">
        <v>1803926</v>
      </c>
      <c r="D103" s="11">
        <f>C103/C$2</f>
        <v>1.456705525315294E-2</v>
      </c>
      <c r="E103" s="66"/>
      <c r="F103" s="11" t="e">
        <f>E103/E$2</f>
        <v>#DIV/0!</v>
      </c>
      <c r="G103" s="39" t="e">
        <f>F103/D103</f>
        <v>#DIV/0!</v>
      </c>
      <c r="H103" s="41">
        <f>E$2*D103</f>
        <v>0</v>
      </c>
      <c r="I103" s="46" t="e">
        <f>IF(G103&gt;1,E103-H103,0)</f>
        <v>#DIV/0!</v>
      </c>
      <c r="L103"/>
      <c r="M103" s="105"/>
    </row>
    <row r="104" spans="1:13" ht="12">
      <c r="B104" s="16" t="s">
        <v>119</v>
      </c>
      <c r="C104" s="63">
        <v>4401990</v>
      </c>
      <c r="D104" s="11">
        <f>C104/C$2</f>
        <v>3.5546930169988521E-2</v>
      </c>
      <c r="E104" s="66"/>
      <c r="F104" s="11" t="e">
        <f>E104/E$2</f>
        <v>#DIV/0!</v>
      </c>
      <c r="G104" s="39" t="e">
        <f>F104/D104</f>
        <v>#DIV/0!</v>
      </c>
      <c r="H104" s="41">
        <f>E$2*D104</f>
        <v>0</v>
      </c>
      <c r="I104" s="46" t="e">
        <f>IF(G104&gt;1,E104-H104,0)</f>
        <v>#DIV/0!</v>
      </c>
      <c r="L104"/>
      <c r="M104" s="105"/>
    </row>
    <row r="105" spans="1:13" ht="12">
      <c r="C105" s="17"/>
      <c r="F105" s="18"/>
      <c r="G105" s="40"/>
      <c r="H105" s="42"/>
      <c r="I105" s="47"/>
      <c r="L105"/>
      <c r="M105" s="105"/>
    </row>
    <row r="106" spans="1:13" ht="12">
      <c r="C106" s="17"/>
      <c r="F106" s="18"/>
      <c r="G106" s="40"/>
      <c r="H106" s="43" t="s">
        <v>114</v>
      </c>
      <c r="I106" s="47" t="e">
        <f>SUM(I3:I105)</f>
        <v>#DIV/0!</v>
      </c>
      <c r="L106"/>
      <c r="M106" s="105"/>
    </row>
    <row r="107" spans="1:13">
      <c r="F107" s="16"/>
      <c r="G107" s="16"/>
    </row>
    <row r="108" spans="1:13">
      <c r="F108" s="16"/>
      <c r="G108" s="16"/>
    </row>
    <row r="109" spans="1:13">
      <c r="F109" s="16"/>
      <c r="G109" s="16"/>
    </row>
    <row r="110" spans="1:13">
      <c r="F110" s="16"/>
      <c r="G110" s="16"/>
    </row>
    <row r="111" spans="1:13">
      <c r="F111" s="16"/>
      <c r="G111" s="16"/>
    </row>
    <row r="112" spans="1:13">
      <c r="F112" s="16"/>
      <c r="G112" s="16"/>
    </row>
    <row r="113" spans="6:7">
      <c r="F113" s="16"/>
      <c r="G113" s="16"/>
    </row>
  </sheetData>
  <pageMargins left="0.75" right="0.75" top="1" bottom="1" header="0.5" footer="0.5"/>
  <pageSetup scale="97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J47" sqref="J47"/>
    </sheetView>
  </sheetViews>
  <sheetFormatPr baseColWidth="10" defaultColWidth="8.83203125" defaultRowHeight="10" x14ac:dyDescent="0"/>
  <cols>
    <col min="1" max="1" width="5" style="19" bestFit="1" customWidth="1"/>
    <col min="2" max="2" width="32.33203125" style="19" customWidth="1"/>
    <col min="3" max="3" width="10.33203125" style="29" customWidth="1"/>
    <col min="4" max="4" width="10.83203125" style="31" customWidth="1"/>
    <col min="5" max="5" width="2.5" style="19" customWidth="1"/>
    <col min="6" max="6" width="15" style="34" bestFit="1" customWidth="1"/>
    <col min="7" max="7" width="18.1640625" style="29" customWidth="1"/>
    <col min="8" max="16384" width="8.83203125" style="19"/>
  </cols>
  <sheetData>
    <row r="1" spans="1:13">
      <c r="C1" s="27"/>
      <c r="D1" s="31" t="s">
        <v>100</v>
      </c>
      <c r="F1" s="34" t="s">
        <v>105</v>
      </c>
      <c r="G1" s="29" t="s">
        <v>107</v>
      </c>
    </row>
    <row r="2" spans="1:13">
      <c r="C2" s="27"/>
      <c r="D2" s="31" t="s">
        <v>101</v>
      </c>
      <c r="F2" s="34" t="s">
        <v>106</v>
      </c>
      <c r="G2" s="29" t="s">
        <v>108</v>
      </c>
    </row>
    <row r="3" spans="1:13" s="28" customFormat="1">
      <c r="A3" s="22" t="s">
        <v>21</v>
      </c>
      <c r="B3" s="23" t="s">
        <v>22</v>
      </c>
      <c r="C3" s="24">
        <v>49814</v>
      </c>
      <c r="D3" s="32"/>
      <c r="F3" s="35"/>
      <c r="G3" s="30"/>
    </row>
    <row r="4" spans="1:13">
      <c r="A4" s="25">
        <v>481</v>
      </c>
      <c r="B4" s="25" t="s">
        <v>23</v>
      </c>
      <c r="C4" s="26" t="s">
        <v>95</v>
      </c>
      <c r="D4" s="31">
        <v>1750</v>
      </c>
      <c r="E4" s="19" t="s">
        <v>102</v>
      </c>
      <c r="F4" s="34">
        <f>D4*D$20</f>
        <v>-73.530772790374826</v>
      </c>
      <c r="G4" s="36">
        <f>D4+F4</f>
        <v>1676.4692272096252</v>
      </c>
      <c r="J4" s="55"/>
      <c r="K4" s="55"/>
    </row>
    <row r="5" spans="1:13">
      <c r="A5" s="25">
        <v>483</v>
      </c>
      <c r="B5" s="25" t="s">
        <v>24</v>
      </c>
      <c r="C5" s="26" t="s">
        <v>96</v>
      </c>
      <c r="D5" s="31">
        <v>375</v>
      </c>
      <c r="E5" s="19" t="s">
        <v>102</v>
      </c>
      <c r="F5" s="34">
        <f>D5*D$20</f>
        <v>-15.756594169366034</v>
      </c>
      <c r="G5" s="36">
        <f t="shared" ref="G5:G12" si="0">D5+F5</f>
        <v>359.24340583063395</v>
      </c>
      <c r="J5" s="55"/>
      <c r="K5" s="55"/>
      <c r="M5" s="20"/>
    </row>
    <row r="6" spans="1:13">
      <c r="A6" s="25">
        <v>484</v>
      </c>
      <c r="B6" s="25" t="s">
        <v>25</v>
      </c>
      <c r="C6" s="26">
        <v>13906</v>
      </c>
      <c r="D6" s="31">
        <v>13906</v>
      </c>
      <c r="G6" s="36">
        <f t="shared" si="0"/>
        <v>13906</v>
      </c>
      <c r="J6" s="16"/>
      <c r="K6" s="16"/>
      <c r="M6" s="20"/>
    </row>
    <row r="7" spans="1:13" ht="16.5" customHeight="1">
      <c r="A7" s="25">
        <v>485</v>
      </c>
      <c r="B7" s="25" t="s">
        <v>26</v>
      </c>
      <c r="C7" s="26" t="s">
        <v>95</v>
      </c>
      <c r="D7" s="31">
        <v>1750</v>
      </c>
      <c r="E7" s="19" t="s">
        <v>102</v>
      </c>
      <c r="F7" s="34">
        <f>D7*D$20</f>
        <v>-73.530772790374826</v>
      </c>
      <c r="G7" s="36">
        <f t="shared" si="0"/>
        <v>1676.4692272096252</v>
      </c>
      <c r="J7" s="16"/>
      <c r="K7" s="55"/>
      <c r="M7" s="20"/>
    </row>
    <row r="8" spans="1:13">
      <c r="A8" s="25">
        <v>486</v>
      </c>
      <c r="B8" s="25" t="s">
        <v>27</v>
      </c>
      <c r="C8" s="26" t="s">
        <v>97</v>
      </c>
      <c r="D8" s="31">
        <v>60</v>
      </c>
      <c r="E8" s="19" t="s">
        <v>102</v>
      </c>
      <c r="F8" s="34">
        <f>D8*D$20</f>
        <v>-2.5210550670985654</v>
      </c>
      <c r="G8" s="36">
        <f t="shared" si="0"/>
        <v>57.478944932901435</v>
      </c>
      <c r="J8" s="16"/>
      <c r="K8" s="16"/>
      <c r="M8" s="20"/>
    </row>
    <row r="9" spans="1:13">
      <c r="A9" s="25">
        <v>487</v>
      </c>
      <c r="B9" s="25" t="s">
        <v>28</v>
      </c>
      <c r="C9" s="26" t="s">
        <v>98</v>
      </c>
      <c r="D9" s="31">
        <v>175</v>
      </c>
      <c r="E9" s="19" t="s">
        <v>102</v>
      </c>
      <c r="F9" s="34">
        <f>D9*D$20</f>
        <v>-7.3530772790374819</v>
      </c>
      <c r="G9" s="36">
        <f t="shared" si="0"/>
        <v>167.64692272096252</v>
      </c>
      <c r="J9" s="16"/>
      <c r="K9" s="55"/>
      <c r="M9" s="20"/>
    </row>
    <row r="10" spans="1:13">
      <c r="A10" s="25">
        <v>488</v>
      </c>
      <c r="B10" s="25" t="s">
        <v>29</v>
      </c>
      <c r="C10" s="26">
        <v>3693</v>
      </c>
      <c r="D10" s="31">
        <v>3693</v>
      </c>
      <c r="G10" s="36">
        <f t="shared" si="0"/>
        <v>3693</v>
      </c>
      <c r="J10" s="16"/>
      <c r="K10" s="16"/>
      <c r="M10" s="20"/>
    </row>
    <row r="11" spans="1:13">
      <c r="A11" s="25">
        <v>492</v>
      </c>
      <c r="B11" s="25" t="s">
        <v>30</v>
      </c>
      <c r="C11" s="26" t="s">
        <v>99</v>
      </c>
      <c r="D11" s="31">
        <v>17500</v>
      </c>
      <c r="E11" s="19" t="s">
        <v>102</v>
      </c>
      <c r="F11" s="34">
        <f>D11*D$20</f>
        <v>-735.30772790374817</v>
      </c>
      <c r="G11" s="36">
        <f t="shared" si="0"/>
        <v>16764.69227209625</v>
      </c>
      <c r="J11" s="55"/>
      <c r="K11" s="55"/>
      <c r="M11" s="20"/>
    </row>
    <row r="12" spans="1:13">
      <c r="A12" s="25">
        <v>493</v>
      </c>
      <c r="B12" s="25" t="s">
        <v>31</v>
      </c>
      <c r="C12" s="26">
        <v>11513</v>
      </c>
      <c r="D12" s="31">
        <v>11513</v>
      </c>
      <c r="G12" s="36">
        <f t="shared" si="0"/>
        <v>11513</v>
      </c>
      <c r="J12" s="16"/>
      <c r="K12" s="16"/>
      <c r="M12" s="20"/>
    </row>
    <row r="13" spans="1:13">
      <c r="J13" s="55"/>
      <c r="K13" s="55"/>
      <c r="M13" s="20"/>
    </row>
    <row r="14" spans="1:13">
      <c r="C14" s="29" t="s">
        <v>103</v>
      </c>
      <c r="D14" s="31">
        <f>SUM(D4:D13)</f>
        <v>50722</v>
      </c>
      <c r="G14" s="31">
        <f>SUM(G4:G13)</f>
        <v>49814</v>
      </c>
      <c r="J14" s="16"/>
      <c r="K14" s="16"/>
    </row>
    <row r="15" spans="1:13">
      <c r="J15" s="55"/>
      <c r="K15" s="58"/>
      <c r="M15" s="20"/>
    </row>
    <row r="16" spans="1:13">
      <c r="C16" s="29" t="s">
        <v>104</v>
      </c>
      <c r="D16" s="31">
        <f>C3-D14</f>
        <v>-908</v>
      </c>
      <c r="J16" s="55"/>
      <c r="K16" s="55"/>
    </row>
    <row r="17" spans="2:13">
      <c r="J17" s="55"/>
      <c r="K17" s="55"/>
    </row>
    <row r="18" spans="2:13">
      <c r="C18" s="29" t="s">
        <v>109</v>
      </c>
      <c r="D18" s="31">
        <f>D4+D5+D7+D8+D9+D11</f>
        <v>21610</v>
      </c>
      <c r="J18" s="16"/>
      <c r="K18" s="16"/>
    </row>
    <row r="19" spans="2:13">
      <c r="J19" s="55"/>
      <c r="K19" s="57"/>
    </row>
    <row r="20" spans="2:13">
      <c r="C20" s="29" t="s">
        <v>110</v>
      </c>
      <c r="D20" s="33">
        <f>D16/D18</f>
        <v>-4.2017584451642755E-2</v>
      </c>
      <c r="J20" s="55"/>
      <c r="K20" s="55"/>
    </row>
    <row r="21" spans="2:13">
      <c r="J21" s="55"/>
      <c r="K21" s="59"/>
    </row>
    <row r="22" spans="2:13">
      <c r="J22" s="55"/>
      <c r="K22" s="55"/>
    </row>
    <row r="23" spans="2:13">
      <c r="J23" s="16"/>
      <c r="K23" s="16"/>
    </row>
    <row r="24" spans="2:13">
      <c r="B24" s="106" t="s">
        <v>126</v>
      </c>
      <c r="J24" s="55"/>
      <c r="K24" s="55"/>
    </row>
    <row r="25" spans="2:13">
      <c r="J25" s="55"/>
      <c r="K25" s="55"/>
    </row>
    <row r="27" spans="2:13">
      <c r="K27" s="20"/>
      <c r="M27" s="20"/>
    </row>
  </sheetData>
  <phoneticPr fontId="2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2008</vt:lpstr>
      <vt:lpstr>2008 w govt emp</vt:lpstr>
      <vt:lpstr>2012</vt:lpstr>
      <vt:lpstr>2012 w govt emp</vt:lpstr>
      <vt:lpstr>supressed data 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casanto</dc:creator>
  <cp:lastModifiedBy>Charlie Santo</cp:lastModifiedBy>
  <cp:lastPrinted>2006-11-17T00:41:09Z</cp:lastPrinted>
  <dcterms:created xsi:type="dcterms:W3CDTF">2005-11-02T20:25:59Z</dcterms:created>
  <dcterms:modified xsi:type="dcterms:W3CDTF">2014-11-10T14:56:34Z</dcterms:modified>
</cp:coreProperties>
</file>